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10.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drawings/drawing1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1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19.xml" ContentType="application/vnd.openxmlformats-officedocument.drawing+xml"/>
  <Override PartName="/xl/drawings/drawing2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5.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6.xml" ContentType="application/vnd.openxmlformats-officedocument.themeOverride+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7.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8.xml" ContentType="application/vnd.openxmlformats-officedocument.themeOverride+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tables/table1.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9.xml" ContentType="application/vnd.openxmlformats-officedocument.themeOverrid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0.xml" ContentType="application/vnd.openxmlformats-officedocument.themeOverride+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1.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2.xml" ContentType="application/vnd.openxmlformats-officedocument.themeOverride+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3.xml" ContentType="application/vnd.openxmlformats-officedocument.themeOverride+xml"/>
  <Override PartName="/xl/drawings/drawing58.xml" ContentType="application/vnd.openxmlformats-officedocument.drawing+xml"/>
  <Override PartName="/xl/drawings/drawing5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4.xml" ContentType="application/vnd.openxmlformats-officedocument.themeOverride+xml"/>
  <Override PartName="/xl/drawings/drawing6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5.xml" ContentType="application/vnd.openxmlformats-officedocument.themeOverride+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4.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6.xml" ContentType="application/vnd.openxmlformats-officedocument.themeOverride+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G:\Avd vård &amp; omsorg\Sektionen för data och analys VO\EVS KPP\Ekonomi och verksamhetsstatistik\Produkter\Statistik om hälso- och sjukvård\2021\"/>
    </mc:Choice>
  </mc:AlternateContent>
  <xr:revisionPtr revIDLastSave="0" documentId="13_ncr:1_{0ED523C4-568A-4A48-ACE7-96A3518D60AA}" xr6:coauthVersionLast="47" xr6:coauthVersionMax="47" xr10:uidLastSave="{00000000-0000-0000-0000-000000000000}"/>
  <bookViews>
    <workbookView xWindow="22875" yWindow="2910" windowWidth="23895" windowHeight="15435" tabRatio="940" firstSheet="21" activeTab="31" xr2:uid="{00000000-000D-0000-FFFF-FFFF00000000}"/>
  </bookViews>
  <sheets>
    <sheet name="Innehåll" sheetId="7" r:id="rId1"/>
    <sheet name="Regionernas ekonomi" sheetId="23" r:id="rId2"/>
    <sheet name="Resultaträkning" sheetId="93" r:id="rId3"/>
    <sheet name="Balansräkning" sheetId="92" r:id="rId4"/>
    <sheet name="kostnadsslag" sheetId="91" r:id="rId5"/>
    <sheet name="intäktsslag" sheetId="90" r:id="rId6"/>
    <sheet name="Kostnader och intäkter" sheetId="24" r:id="rId7"/>
    <sheet name="Kostnader och intäkter 1" sheetId="96" r:id="rId8"/>
    <sheet name="Kostnader och intäkter 2" sheetId="95" r:id="rId9"/>
    <sheet name="Kostnader och intäkter 3" sheetId="94" r:id="rId10"/>
    <sheet name="Hälso- och sjukvård" sheetId="25" r:id="rId11"/>
    <sheet name="Hälso- och sjukvård 1" sheetId="39" r:id="rId12"/>
    <sheet name="Hälso- och sjukvård 2" sheetId="40" r:id="rId13"/>
    <sheet name="Hälso- och sjukvård 3" sheetId="41" r:id="rId14"/>
    <sheet name="Hälso- och sjukvård 4" sheetId="42" r:id="rId15"/>
    <sheet name="Hälso- och sjukvård 5" sheetId="43" r:id="rId16"/>
    <sheet name="Hälso- och sjukvård 6" sheetId="44" r:id="rId17"/>
    <sheet name="Hälso- och sjukvård 7" sheetId="45" r:id="rId18"/>
    <sheet name="Hälso- och sjukvård 8" sheetId="46" r:id="rId19"/>
    <sheet name="Hälso- och sjukvård 9" sheetId="47" r:id="rId20"/>
    <sheet name="Vårdplatser" sheetId="26" r:id="rId21"/>
    <sheet name="Primärvård" sheetId="27" r:id="rId22"/>
    <sheet name="Primärvård 1" sheetId="60" r:id="rId23"/>
    <sheet name="Primärvård 2" sheetId="59" r:id="rId24"/>
    <sheet name="Primärvård 3" sheetId="58" r:id="rId25"/>
    <sheet name="Primärvård 4" sheetId="56" r:id="rId26"/>
    <sheet name="Allmänläkarvård" sheetId="55" r:id="rId27"/>
    <sheet name="Sjuksköterskevård" sheetId="54" r:id="rId28"/>
    <sheet name="Mödrahälsovård" sheetId="53" r:id="rId29"/>
    <sheet name="Barnhälsovård" sheetId="52" r:id="rId30"/>
    <sheet name="Fysio- och arbetsterapi" sheetId="51" r:id="rId31"/>
    <sheet name="Primärvårdsansluten hemsjukvård" sheetId="50" r:id="rId32"/>
    <sheet name="Övrig primärvård" sheetId="49" r:id="rId33"/>
    <sheet name="Sluten primärvård" sheetId="48" r:id="rId34"/>
    <sheet name="Vårdcentraler" sheetId="28" r:id="rId35"/>
    <sheet name="Specialiserad somatisk vård" sheetId="29" r:id="rId36"/>
    <sheet name="Somatik 1" sheetId="66" r:id="rId37"/>
    <sheet name="Somatik 2" sheetId="65" r:id="rId38"/>
    <sheet name="Somatik 3" sheetId="64" r:id="rId39"/>
    <sheet name="Somatik 4" sheetId="63" r:id="rId40"/>
    <sheet name="Somatik 5" sheetId="62" r:id="rId41"/>
    <sheet name="Somatik 6" sheetId="61" r:id="rId42"/>
    <sheet name="Specialiserad psykiatrisk vård" sheetId="30" r:id="rId43"/>
    <sheet name="Psykiatri 1" sheetId="71" r:id="rId44"/>
    <sheet name="Psykiatri 2" sheetId="70" r:id="rId45"/>
    <sheet name="Psykiatri 3" sheetId="69" r:id="rId46"/>
    <sheet name="Psykiatri 4" sheetId="68" r:id="rId47"/>
    <sheet name="Psykiatri 5" sheetId="67" r:id="rId48"/>
    <sheet name="Tandvård" sheetId="31" r:id="rId49"/>
    <sheet name="Tandvård 1" sheetId="76" r:id="rId50"/>
    <sheet name="Tandvård 2" sheetId="75" r:id="rId51"/>
    <sheet name="Tandvård 3" sheetId="74" r:id="rId52"/>
    <sheet name="Tandvård 4" sheetId="73" r:id="rId53"/>
    <sheet name="Övrig hälso- och sjukvård" sheetId="32" r:id="rId54"/>
    <sheet name="Övrig hälso- och sjukvård 1" sheetId="79" r:id="rId55"/>
    <sheet name="Övrig hälso- och sjukvård 2" sheetId="78" r:id="rId56"/>
    <sheet name="Övrig hälso- och sjukvård 3" sheetId="77" r:id="rId57"/>
    <sheet name="Läkemedel" sheetId="33" r:id="rId58"/>
    <sheet name="Läkemedelsförmån" sheetId="80" r:id="rId59"/>
    <sheet name="Rekvisitionsläkemedel" sheetId="81" r:id="rId60"/>
    <sheet name="Regional utveckling" sheetId="34" r:id="rId61"/>
    <sheet name="Regional utveckling 1" sheetId="82" r:id="rId62"/>
    <sheet name="Regional utveckling 2" sheetId="83" r:id="rId63"/>
    <sheet name="Regional utveckling 3" sheetId="84" r:id="rId64"/>
    <sheet name="Trafik och infrastruktur" sheetId="37" r:id="rId65"/>
    <sheet name="Trafik och infrastruktur 1" sheetId="85" r:id="rId66"/>
    <sheet name="Trafik och infrastruktur 2" sheetId="86" r:id="rId67"/>
    <sheet name="Utbildning och kultur" sheetId="38" r:id="rId68"/>
    <sheet name="Utbildning och kultur 1" sheetId="87" r:id="rId69"/>
    <sheet name="Utbildning och kultur 2" sheetId="88" r:id="rId70"/>
    <sheet name="Utbildning och kultur 3" sheetId="89" r:id="rId71"/>
  </sheets>
  <definedNames>
    <definedName name="SJUKSKÖTERSKEVÅRDy" comment="testtest">Sjuksköterskevård!$C$2:$I$17</definedName>
    <definedName name="_xlnm.Print_Area" localSheetId="10">'Hälso- och sjukvård'!$Q$8</definedName>
    <definedName name="_xlnm.Print_Area" localSheetId="1">'Regionernas ekonomi'!$A$1:$T$45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55" l="1"/>
  <c r="I17" i="54"/>
  <c r="D17" i="55"/>
  <c r="P6" i="90"/>
  <c r="C2" i="74" l="1"/>
  <c r="F23" i="73"/>
  <c r="K25" i="84" l="1"/>
  <c r="S28" i="28"/>
  <c r="G17" i="52"/>
  <c r="F17" i="54"/>
  <c r="F16" i="54"/>
  <c r="I24" i="45"/>
  <c r="I25" i="45"/>
  <c r="I26" i="45"/>
  <c r="I27" i="45"/>
  <c r="I28" i="45"/>
  <c r="I29" i="45"/>
  <c r="I30" i="45"/>
  <c r="I31" i="45"/>
  <c r="I32" i="45"/>
  <c r="I33" i="45"/>
  <c r="I34" i="45"/>
  <c r="I35" i="45"/>
  <c r="I36" i="45"/>
  <c r="I37" i="45"/>
  <c r="I38" i="45"/>
  <c r="I39" i="45"/>
  <c r="I40" i="45"/>
  <c r="I41" i="45"/>
  <c r="I42" i="45"/>
  <c r="I43" i="45"/>
  <c r="I44" i="45"/>
  <c r="I45" i="45"/>
  <c r="M72" i="41"/>
  <c r="M51" i="41" s="1"/>
  <c r="D15" i="85"/>
  <c r="E6" i="85" s="1"/>
  <c r="F49" i="83"/>
  <c r="E49" i="83"/>
  <c r="G25" i="83"/>
  <c r="F25" i="83"/>
  <c r="D13" i="79"/>
  <c r="F9" i="76"/>
  <c r="D9" i="76"/>
  <c r="E9" i="71"/>
  <c r="F10" i="71"/>
  <c r="D10" i="71"/>
  <c r="D10" i="66"/>
  <c r="F10" i="66"/>
  <c r="F14" i="60"/>
  <c r="D14" i="60"/>
  <c r="E22" i="89" l="1"/>
  <c r="E23" i="89"/>
  <c r="E12" i="89"/>
  <c r="E13" i="89" s="1"/>
  <c r="D22" i="89"/>
  <c r="D23" i="89" s="1"/>
  <c r="D12" i="89"/>
  <c r="D13" i="89" s="1"/>
  <c r="E22" i="88"/>
  <c r="E23" i="88" s="1"/>
  <c r="E12" i="88"/>
  <c r="E13" i="88" s="1"/>
  <c r="D22" i="88"/>
  <c r="D23" i="88" s="1"/>
  <c r="D12" i="88"/>
  <c r="D13" i="88" s="1"/>
  <c r="I25" i="86"/>
  <c r="D25" i="86"/>
  <c r="I24" i="86"/>
  <c r="H24" i="86"/>
  <c r="H25" i="86" s="1"/>
  <c r="G24" i="86"/>
  <c r="G25" i="86" s="1"/>
  <c r="F24" i="86"/>
  <c r="F25" i="86" s="1"/>
  <c r="E24" i="86"/>
  <c r="E25" i="86" s="1"/>
  <c r="D24" i="86"/>
  <c r="I14" i="86"/>
  <c r="I15" i="86" s="1"/>
  <c r="H14" i="86"/>
  <c r="H15" i="86" s="1"/>
  <c r="G14" i="86"/>
  <c r="G15" i="86" s="1"/>
  <c r="F14" i="86"/>
  <c r="F15" i="86" s="1"/>
  <c r="E14" i="86"/>
  <c r="E15" i="86" s="1"/>
  <c r="D14" i="86"/>
  <c r="D15" i="86" s="1"/>
  <c r="E22" i="82"/>
  <c r="E23" i="82" s="1"/>
  <c r="E12" i="82"/>
  <c r="E13" i="82" s="1"/>
  <c r="D12" i="82"/>
  <c r="D22" i="82"/>
  <c r="D23" i="82" s="1"/>
  <c r="D13" i="82"/>
  <c r="E23" i="78"/>
  <c r="E24" i="78" s="1"/>
  <c r="E13" i="78"/>
  <c r="E14" i="78" s="1"/>
  <c r="D23" i="78"/>
  <c r="D24" i="78" s="1"/>
  <c r="D13" i="78"/>
  <c r="D14" i="78" s="1"/>
  <c r="E23" i="75"/>
  <c r="E24" i="75" s="1"/>
  <c r="D23" i="75"/>
  <c r="E13" i="75"/>
  <c r="E14" i="75" s="1"/>
  <c r="D24" i="75"/>
  <c r="D13" i="75"/>
  <c r="D14" i="75" s="1"/>
  <c r="E23" i="70"/>
  <c r="E24" i="70" s="1"/>
  <c r="E13" i="70"/>
  <c r="E14" i="70" s="1"/>
  <c r="D23" i="70"/>
  <c r="D24" i="70" s="1"/>
  <c r="D13" i="70"/>
  <c r="D14" i="70" s="1"/>
  <c r="E23" i="65"/>
  <c r="E24" i="65" s="1"/>
  <c r="E13" i="65"/>
  <c r="E14" i="65" s="1"/>
  <c r="D23" i="65"/>
  <c r="D24" i="65" s="1"/>
  <c r="D13" i="65"/>
  <c r="D14" i="65" s="1"/>
  <c r="E23" i="59"/>
  <c r="E24" i="59" s="1"/>
  <c r="D23" i="59"/>
  <c r="D24" i="59" s="1"/>
  <c r="E13" i="59"/>
  <c r="E14" i="59" s="1"/>
  <c r="D13" i="59"/>
  <c r="D14" i="59" s="1"/>
  <c r="E23" i="39"/>
  <c r="D23" i="39"/>
  <c r="E13" i="39"/>
  <c r="D13" i="39"/>
  <c r="H46" i="94" l="1"/>
  <c r="H27" i="94"/>
  <c r="H28" i="94"/>
  <c r="H29" i="94"/>
  <c r="H30" i="94"/>
  <c r="H31" i="94"/>
  <c r="H32" i="94"/>
  <c r="H33" i="94"/>
  <c r="H34" i="94"/>
  <c r="H35" i="94"/>
  <c r="H36" i="94"/>
  <c r="H37" i="94"/>
  <c r="H38" i="94"/>
  <c r="H39" i="94"/>
  <c r="H40" i="94"/>
  <c r="H41" i="94"/>
  <c r="H42" i="94"/>
  <c r="H43" i="94"/>
  <c r="H44" i="94"/>
  <c r="H45" i="94"/>
  <c r="H26" i="94"/>
  <c r="O36" i="95"/>
  <c r="O27" i="95"/>
  <c r="F18" i="96"/>
  <c r="F22" i="96" s="1"/>
  <c r="E18" i="96"/>
  <c r="F12" i="96"/>
  <c r="E12" i="96"/>
  <c r="E23" i="96"/>
  <c r="E22" i="96" l="1"/>
  <c r="D26" i="90"/>
  <c r="D24" i="91"/>
  <c r="E20" i="91"/>
  <c r="F20" i="91"/>
  <c r="G20" i="91"/>
  <c r="H20" i="91"/>
  <c r="I20" i="91"/>
  <c r="J20" i="91"/>
  <c r="K20" i="91"/>
  <c r="L20" i="91"/>
  <c r="M20" i="91"/>
  <c r="N20" i="91"/>
  <c r="D20" i="91"/>
  <c r="E14" i="92" l="1"/>
  <c r="F14" i="92"/>
  <c r="G14" i="92"/>
  <c r="H14" i="92"/>
  <c r="I14" i="92"/>
  <c r="J14" i="92"/>
  <c r="K14" i="92"/>
  <c r="D14" i="92"/>
  <c r="D30" i="43"/>
  <c r="E30" i="43"/>
  <c r="F30" i="43"/>
  <c r="G30" i="43"/>
  <c r="N24" i="91" l="1"/>
  <c r="N25" i="91" s="1"/>
  <c r="I14" i="67" l="1"/>
  <c r="F14" i="67"/>
  <c r="I13" i="67"/>
  <c r="F13" i="67"/>
  <c r="I14" i="68"/>
  <c r="F14" i="68"/>
  <c r="I13" i="68"/>
  <c r="F13" i="68"/>
  <c r="I14" i="61"/>
  <c r="F14" i="61"/>
  <c r="I13" i="61"/>
  <c r="F13" i="61"/>
  <c r="I13" i="62"/>
  <c r="I12" i="62"/>
  <c r="F13" i="62"/>
  <c r="F12" i="62"/>
  <c r="F14" i="63"/>
  <c r="I14" i="63"/>
  <c r="F13" i="63"/>
  <c r="I13" i="63"/>
  <c r="G17" i="49"/>
  <c r="K17" i="49"/>
  <c r="G16" i="49"/>
  <c r="K16" i="49"/>
  <c r="G17" i="50"/>
  <c r="K17" i="50"/>
  <c r="G16" i="50"/>
  <c r="K16" i="50"/>
  <c r="G17" i="51"/>
  <c r="K17" i="51"/>
  <c r="G16" i="51"/>
  <c r="K16" i="51"/>
  <c r="G18" i="52"/>
  <c r="K18" i="52"/>
  <c r="K17" i="52"/>
  <c r="G17" i="53" l="1"/>
  <c r="K17" i="53"/>
  <c r="G16" i="53"/>
  <c r="K16" i="53"/>
  <c r="I16" i="54"/>
  <c r="D12" i="48" l="1"/>
  <c r="E12" i="48"/>
  <c r="F12" i="48"/>
  <c r="G12" i="48"/>
  <c r="F28" i="81"/>
  <c r="F29" i="81"/>
  <c r="F30" i="81"/>
  <c r="F31" i="81"/>
  <c r="F32" i="81"/>
  <c r="F33" i="81"/>
  <c r="F34" i="81"/>
  <c r="F35" i="81"/>
  <c r="F36" i="81"/>
  <c r="F37" i="81"/>
  <c r="F38" i="81"/>
  <c r="F39" i="81"/>
  <c r="F40" i="81"/>
  <c r="F41" i="81"/>
  <c r="F42" i="81"/>
  <c r="F43" i="81"/>
  <c r="F44" i="81"/>
  <c r="F45" i="81"/>
  <c r="F46" i="81"/>
  <c r="F47" i="81"/>
  <c r="F48" i="81"/>
  <c r="F26" i="81"/>
  <c r="F25" i="80"/>
  <c r="F26" i="80"/>
  <c r="H34" i="83"/>
  <c r="G34" i="83"/>
  <c r="G13" i="79"/>
  <c r="G12" i="79"/>
  <c r="G11" i="79"/>
  <c r="G10" i="79"/>
  <c r="G9" i="79"/>
  <c r="G8" i="79"/>
  <c r="G7" i="79"/>
  <c r="G6" i="79"/>
  <c r="E7" i="79"/>
  <c r="E8" i="79"/>
  <c r="E9" i="79"/>
  <c r="E10" i="79"/>
  <c r="E11" i="79"/>
  <c r="E12" i="79"/>
  <c r="E13" i="79"/>
  <c r="E6" i="79"/>
  <c r="G9" i="76"/>
  <c r="G8" i="76"/>
  <c r="G7" i="76"/>
  <c r="G6" i="76"/>
  <c r="E7" i="76"/>
  <c r="E8" i="76"/>
  <c r="E9" i="76"/>
  <c r="E6" i="76"/>
  <c r="G10" i="71"/>
  <c r="G9" i="71"/>
  <c r="G8" i="71"/>
  <c r="G7" i="71"/>
  <c r="G6" i="71"/>
  <c r="E7" i="71"/>
  <c r="E8" i="71"/>
  <c r="E10" i="71"/>
  <c r="E6" i="71"/>
  <c r="G8" i="66"/>
  <c r="G10" i="66"/>
  <c r="G9" i="66"/>
  <c r="G7" i="66"/>
  <c r="G6" i="66"/>
  <c r="E7" i="66"/>
  <c r="E8" i="66"/>
  <c r="E9" i="66"/>
  <c r="E10" i="66"/>
  <c r="E6" i="66"/>
  <c r="R28" i="28"/>
  <c r="K46" i="84"/>
  <c r="K35" i="84"/>
  <c r="K36" i="84"/>
  <c r="K37" i="84"/>
  <c r="K38" i="84"/>
  <c r="K39" i="84"/>
  <c r="K40" i="84"/>
  <c r="K41" i="84"/>
  <c r="K42" i="84"/>
  <c r="K43" i="84"/>
  <c r="K44" i="84"/>
  <c r="K45" i="84"/>
  <c r="K27" i="84"/>
  <c r="K28" i="84"/>
  <c r="K29" i="84"/>
  <c r="K30" i="84"/>
  <c r="K31" i="84"/>
  <c r="K32" i="84"/>
  <c r="K33" i="84"/>
  <c r="K34" i="84"/>
  <c r="F31" i="77"/>
  <c r="F32" i="77"/>
  <c r="F33" i="77"/>
  <c r="F34" i="77"/>
  <c r="F35" i="77"/>
  <c r="F36" i="77"/>
  <c r="F37" i="77"/>
  <c r="F38" i="77"/>
  <c r="F39" i="77"/>
  <c r="F40" i="77"/>
  <c r="F41" i="77"/>
  <c r="F42" i="77"/>
  <c r="F43" i="77"/>
  <c r="F44" i="77"/>
  <c r="F45" i="77"/>
  <c r="F46" i="77"/>
  <c r="F47" i="77"/>
  <c r="F25" i="77"/>
  <c r="F25" i="74"/>
  <c r="F27" i="74"/>
  <c r="F28" i="74"/>
  <c r="F29" i="74"/>
  <c r="F30" i="74"/>
  <c r="F31" i="74"/>
  <c r="F32" i="74"/>
  <c r="F33" i="74"/>
  <c r="F34" i="74"/>
  <c r="F35" i="74"/>
  <c r="F36" i="74"/>
  <c r="F37" i="74"/>
  <c r="F38" i="74"/>
  <c r="F39" i="74"/>
  <c r="F40" i="74"/>
  <c r="F41" i="74"/>
  <c r="F42" i="74"/>
  <c r="F43" i="74"/>
  <c r="F44" i="74"/>
  <c r="F45" i="74"/>
  <c r="F46" i="74"/>
  <c r="F47" i="74"/>
  <c r="F25" i="69"/>
  <c r="F26" i="64"/>
  <c r="F27" i="64"/>
  <c r="F28" i="64"/>
  <c r="F29" i="64"/>
  <c r="F30" i="64"/>
  <c r="F31" i="64"/>
  <c r="F32" i="64"/>
  <c r="F33" i="64"/>
  <c r="F34" i="64"/>
  <c r="F35" i="64"/>
  <c r="F36" i="64"/>
  <c r="F37" i="64"/>
  <c r="F38" i="64"/>
  <c r="F39" i="64"/>
  <c r="F40" i="64"/>
  <c r="F41" i="64"/>
  <c r="F42" i="64"/>
  <c r="F43" i="64"/>
  <c r="F44" i="64"/>
  <c r="F45" i="64"/>
  <c r="F46" i="64"/>
  <c r="F27" i="58"/>
  <c r="F28" i="58"/>
  <c r="F29" i="58"/>
  <c r="F30" i="58"/>
  <c r="F31" i="58"/>
  <c r="F32" i="58"/>
  <c r="F33" i="58"/>
  <c r="F34" i="58"/>
  <c r="F35" i="58"/>
  <c r="F36" i="58"/>
  <c r="F37" i="58"/>
  <c r="F38" i="58"/>
  <c r="F39" i="58"/>
  <c r="F40" i="58"/>
  <c r="F41" i="58"/>
  <c r="F42" i="58"/>
  <c r="F43" i="58"/>
  <c r="F44" i="58"/>
  <c r="F45" i="58"/>
  <c r="F46" i="58"/>
  <c r="F47" i="58"/>
  <c r="E10" i="60"/>
  <c r="G7" i="60"/>
  <c r="E11" i="60"/>
  <c r="F26" i="44"/>
  <c r="F27" i="44"/>
  <c r="F28" i="44"/>
  <c r="F25" i="44"/>
  <c r="E37" i="40"/>
  <c r="E14" i="39"/>
  <c r="D14" i="39"/>
  <c r="E24" i="39"/>
  <c r="D24" i="39"/>
  <c r="G14" i="60" l="1"/>
  <c r="G13" i="60"/>
  <c r="E9" i="60"/>
  <c r="E8" i="60"/>
  <c r="E6" i="60"/>
  <c r="E7" i="60"/>
  <c r="E14" i="60"/>
  <c r="G6" i="60"/>
  <c r="E13" i="60"/>
  <c r="E12" i="60"/>
  <c r="G12" i="60"/>
  <c r="G11" i="60"/>
  <c r="G10" i="60"/>
  <c r="G9" i="60"/>
  <c r="G8" i="60"/>
  <c r="N27" i="95"/>
  <c r="N36" i="95"/>
  <c r="L27" i="95"/>
  <c r="M27" i="95"/>
  <c r="G18" i="96" l="1"/>
  <c r="H18" i="96"/>
  <c r="D18" i="96"/>
  <c r="G12" i="96"/>
  <c r="H12" i="96"/>
  <c r="D12" i="96"/>
  <c r="D22" i="96" s="1"/>
  <c r="N22" i="90" l="1"/>
  <c r="E28" i="28"/>
  <c r="F28" i="28"/>
  <c r="G28" i="28"/>
  <c r="H28" i="28"/>
  <c r="I28" i="28"/>
  <c r="J28" i="28"/>
  <c r="K28" i="28"/>
  <c r="L28" i="28"/>
  <c r="M28" i="28"/>
  <c r="N28" i="28"/>
  <c r="O28" i="28"/>
  <c r="P28" i="28"/>
  <c r="Q28" i="28"/>
  <c r="D28" i="28"/>
  <c r="N26" i="90" l="1"/>
  <c r="O7" i="90" l="1"/>
  <c r="O11" i="90"/>
  <c r="O15" i="90"/>
  <c r="O19" i="90"/>
  <c r="O23" i="90"/>
  <c r="O26" i="90"/>
  <c r="O8" i="90"/>
  <c r="O12" i="90"/>
  <c r="O16" i="90"/>
  <c r="O20" i="90"/>
  <c r="O24" i="90"/>
  <c r="O14" i="90"/>
  <c r="O6" i="90"/>
  <c r="O18" i="90"/>
  <c r="O9" i="90"/>
  <c r="O13" i="90"/>
  <c r="O17" i="90"/>
  <c r="O25" i="90"/>
  <c r="N27" i="90"/>
  <c r="P26" i="90" s="1"/>
  <c r="O10" i="90"/>
  <c r="O22" i="90"/>
  <c r="O21" i="90"/>
  <c r="F39" i="80"/>
  <c r="F40" i="80"/>
  <c r="F41" i="80"/>
  <c r="F42" i="80"/>
  <c r="F43" i="80"/>
  <c r="F44" i="80"/>
  <c r="F45" i="80"/>
  <c r="F46" i="80"/>
  <c r="F47" i="80"/>
  <c r="O27" i="90" l="1"/>
  <c r="P7" i="90"/>
  <c r="P11" i="90"/>
  <c r="P15" i="90"/>
  <c r="P19" i="90"/>
  <c r="P23" i="90"/>
  <c r="P27" i="90"/>
  <c r="P10" i="90"/>
  <c r="P8" i="90"/>
  <c r="P12" i="90"/>
  <c r="P16" i="90"/>
  <c r="P20" i="90"/>
  <c r="P24" i="90"/>
  <c r="P18" i="90"/>
  <c r="P9" i="90"/>
  <c r="P13" i="90"/>
  <c r="P17" i="90"/>
  <c r="P25" i="90"/>
  <c r="P14" i="90"/>
  <c r="P21" i="90"/>
  <c r="P22" i="90"/>
  <c r="F15" i="87" l="1"/>
  <c r="D15" i="87"/>
  <c r="E8" i="87" s="1"/>
  <c r="F14" i="87"/>
  <c r="D14" i="87"/>
  <c r="F9" i="87"/>
  <c r="D9" i="87"/>
  <c r="F15" i="85"/>
  <c r="G9" i="85" s="1"/>
  <c r="E9" i="85"/>
  <c r="G35" i="83"/>
  <c r="G36" i="83"/>
  <c r="G37" i="83"/>
  <c r="G38" i="83"/>
  <c r="G39" i="83"/>
  <c r="G40" i="83"/>
  <c r="G41" i="83"/>
  <c r="G42" i="83"/>
  <c r="G43" i="83"/>
  <c r="G44" i="83"/>
  <c r="G45" i="83"/>
  <c r="G46" i="83"/>
  <c r="G47" i="83"/>
  <c r="G48" i="83"/>
  <c r="G49" i="83"/>
  <c r="H35" i="83"/>
  <c r="G29" i="83"/>
  <c r="G27" i="83"/>
  <c r="F26" i="83"/>
  <c r="E23" i="73"/>
  <c r="D23" i="73"/>
  <c r="G28" i="83" l="1"/>
  <c r="H46" i="83"/>
  <c r="H42" i="83"/>
  <c r="H38" i="83"/>
  <c r="G26" i="83"/>
  <c r="H45" i="83"/>
  <c r="H41" i="83"/>
  <c r="H37" i="83"/>
  <c r="F28" i="83"/>
  <c r="G30" i="83"/>
  <c r="H48" i="83"/>
  <c r="H44" i="83"/>
  <c r="H40" i="83"/>
  <c r="H36" i="83"/>
  <c r="E12" i="87"/>
  <c r="H49" i="83"/>
  <c r="F29" i="83"/>
  <c r="F27" i="83"/>
  <c r="F30" i="83"/>
  <c r="H47" i="83"/>
  <c r="H43" i="83"/>
  <c r="H39" i="83"/>
  <c r="E14" i="87"/>
  <c r="E15" i="87"/>
  <c r="G7" i="87"/>
  <c r="G10" i="87"/>
  <c r="G13" i="87"/>
  <c r="G9" i="87"/>
  <c r="G14" i="87"/>
  <c r="G6" i="87"/>
  <c r="G15" i="87"/>
  <c r="E11" i="87"/>
  <c r="E7" i="87"/>
  <c r="E6" i="87"/>
  <c r="E10" i="87"/>
  <c r="E13" i="87"/>
  <c r="E9" i="87"/>
  <c r="G12" i="87"/>
  <c r="G8" i="87"/>
  <c r="G11" i="87"/>
  <c r="G6" i="85"/>
  <c r="F27" i="81" l="1"/>
  <c r="F24" i="80"/>
  <c r="F27" i="80"/>
  <c r="F28" i="80"/>
  <c r="F29" i="80"/>
  <c r="F30" i="80"/>
  <c r="F31" i="80"/>
  <c r="F32" i="80"/>
  <c r="F33" i="80"/>
  <c r="F34" i="80"/>
  <c r="F35" i="80"/>
  <c r="F36" i="80"/>
  <c r="F37" i="80"/>
  <c r="F38" i="80"/>
  <c r="K26" i="84"/>
  <c r="F26" i="77"/>
  <c r="F27" i="77"/>
  <c r="F28" i="77"/>
  <c r="F29" i="77"/>
  <c r="F30" i="77"/>
  <c r="F26" i="74"/>
  <c r="F27" i="69"/>
  <c r="F28" i="69"/>
  <c r="F29" i="69"/>
  <c r="F30" i="69"/>
  <c r="F31" i="69"/>
  <c r="F32" i="69"/>
  <c r="F33" i="69"/>
  <c r="F34" i="69"/>
  <c r="F35" i="69"/>
  <c r="F36" i="69"/>
  <c r="F37" i="69"/>
  <c r="F38" i="69"/>
  <c r="F39" i="69"/>
  <c r="F40" i="69"/>
  <c r="F41" i="69"/>
  <c r="F42" i="69"/>
  <c r="F43" i="69"/>
  <c r="F44" i="69"/>
  <c r="F45" i="69"/>
  <c r="F46" i="69"/>
  <c r="F47" i="69"/>
  <c r="F26" i="69"/>
  <c r="F23" i="64"/>
  <c r="F25" i="64"/>
  <c r="F26" i="58"/>
  <c r="M52" i="41"/>
  <c r="G37" i="40"/>
  <c r="H32" i="40" s="1"/>
  <c r="F32" i="40"/>
  <c r="H29" i="40" l="1"/>
  <c r="F34" i="40"/>
  <c r="H30" i="40"/>
  <c r="H37" i="40"/>
  <c r="F28" i="40"/>
  <c r="F35" i="40"/>
  <c r="F31" i="40"/>
  <c r="H33" i="40"/>
  <c r="M68" i="41"/>
  <c r="M58" i="41"/>
  <c r="M63" i="41"/>
  <c r="H34" i="40"/>
  <c r="M67" i="41"/>
  <c r="M56" i="41"/>
  <c r="F30" i="40"/>
  <c r="F37" i="40"/>
  <c r="F29" i="40"/>
  <c r="H35" i="40"/>
  <c r="M66" i="41"/>
  <c r="M55" i="41"/>
  <c r="F36" i="40"/>
  <c r="H28" i="40"/>
  <c r="H36" i="40"/>
  <c r="M64" i="41"/>
  <c r="M54" i="41"/>
  <c r="M62" i="41"/>
  <c r="F33" i="40"/>
  <c r="H31" i="40"/>
  <c r="M71" i="41"/>
  <c r="M60" i="41"/>
  <c r="M70" i="41"/>
  <c r="M59" i="41"/>
  <c r="M69" i="41"/>
  <c r="M65" i="41"/>
  <c r="M61" i="41"/>
  <c r="M57" i="41"/>
  <c r="M53" i="41"/>
  <c r="M36" i="95"/>
  <c r="E27" i="95"/>
  <c r="F27" i="95"/>
  <c r="G27" i="95"/>
  <c r="H27" i="95"/>
  <c r="I27" i="95"/>
  <c r="J27" i="95"/>
  <c r="K27" i="95"/>
  <c r="D27" i="95"/>
  <c r="D36" i="95"/>
  <c r="E36" i="95"/>
  <c r="F36" i="95"/>
  <c r="G36" i="95"/>
  <c r="H36" i="95"/>
  <c r="I36" i="95"/>
  <c r="J36" i="95"/>
  <c r="K36" i="95"/>
  <c r="L36" i="95"/>
  <c r="G22" i="96"/>
  <c r="H22" i="96"/>
  <c r="G23" i="96"/>
  <c r="E22" i="90"/>
  <c r="E26" i="90" s="1"/>
  <c r="E27" i="90" s="1"/>
  <c r="F22" i="90"/>
  <c r="F26" i="90" s="1"/>
  <c r="F27" i="90" s="1"/>
  <c r="G22" i="90"/>
  <c r="G26" i="90" s="1"/>
  <c r="G27" i="90" s="1"/>
  <c r="H22" i="90"/>
  <c r="H26" i="90" s="1"/>
  <c r="H27" i="90" s="1"/>
  <c r="I22" i="90"/>
  <c r="I26" i="90" s="1"/>
  <c r="I27" i="90" s="1"/>
  <c r="J22" i="90"/>
  <c r="J26" i="90" s="1"/>
  <c r="J27" i="90" s="1"/>
  <c r="K22" i="90"/>
  <c r="K26" i="90" s="1"/>
  <c r="K27" i="90" s="1"/>
  <c r="L22" i="90"/>
  <c r="L26" i="90" s="1"/>
  <c r="L27" i="90" s="1"/>
  <c r="M22" i="90"/>
  <c r="D22" i="90"/>
  <c r="D27" i="90" s="1"/>
  <c r="E24" i="91"/>
  <c r="E25" i="91" s="1"/>
  <c r="F24" i="91"/>
  <c r="F25" i="91" s="1"/>
  <c r="G24" i="91"/>
  <c r="G25" i="91" s="1"/>
  <c r="H24" i="91"/>
  <c r="H25" i="91" s="1"/>
  <c r="I24" i="91"/>
  <c r="I25" i="91" s="1"/>
  <c r="J24" i="91"/>
  <c r="J25" i="91" s="1"/>
  <c r="K24" i="91"/>
  <c r="K25" i="91" s="1"/>
  <c r="L24" i="91"/>
  <c r="L25" i="91" s="1"/>
  <c r="M24" i="91"/>
  <c r="D25" i="91"/>
  <c r="O7" i="91" l="1"/>
  <c r="O8" i="91"/>
  <c r="M26" i="90"/>
  <c r="O9" i="91"/>
  <c r="O13" i="91"/>
  <c r="O17" i="91"/>
  <c r="O21" i="91"/>
  <c r="O11" i="91"/>
  <c r="O15" i="91"/>
  <c r="O23" i="91"/>
  <c r="O16" i="91"/>
  <c r="O10" i="91"/>
  <c r="O14" i="91"/>
  <c r="O18" i="91"/>
  <c r="O19" i="91"/>
  <c r="M25" i="91"/>
  <c r="O20" i="91"/>
  <c r="O12" i="91"/>
  <c r="O24" i="91"/>
  <c r="O22" i="91"/>
  <c r="M27" i="90" l="1"/>
  <c r="P8" i="91"/>
  <c r="P12" i="91"/>
  <c r="P16" i="91"/>
  <c r="P20" i="91"/>
  <c r="O25" i="91"/>
  <c r="P18" i="91"/>
  <c r="P15" i="91"/>
  <c r="P23" i="91"/>
  <c r="P9" i="91"/>
  <c r="P13" i="91"/>
  <c r="P17" i="91"/>
  <c r="P21" i="91"/>
  <c r="P25" i="91"/>
  <c r="P14" i="91"/>
  <c r="P7" i="91"/>
  <c r="P11" i="91"/>
  <c r="P10" i="91"/>
  <c r="P19" i="91"/>
  <c r="P22" i="91"/>
  <c r="P24" i="91"/>
  <c r="G11" i="85" l="1"/>
  <c r="G8" i="85"/>
  <c r="G7" i="85"/>
  <c r="G10" i="85"/>
  <c r="G15" i="85"/>
  <c r="G12" i="85"/>
  <c r="G13" i="85"/>
  <c r="G14" i="85"/>
  <c r="E12" i="85"/>
  <c r="E14" i="85"/>
  <c r="E11" i="85"/>
  <c r="E10" i="85"/>
  <c r="E13" i="85"/>
  <c r="E7" i="85"/>
  <c r="E15" i="85"/>
  <c r="E8" i="85"/>
</calcChain>
</file>

<file path=xl/sharedStrings.xml><?xml version="1.0" encoding="utf-8"?>
<sst xmlns="http://schemas.openxmlformats.org/spreadsheetml/2006/main" count="3052" uniqueCount="524">
  <si>
    <t>Regionernas ekonomi</t>
  </si>
  <si>
    <t>Tandvård</t>
  </si>
  <si>
    <t>Kostnader för hälso- och sjukvård respektive regional utveckling</t>
  </si>
  <si>
    <t>Övrig hälso- och sjukvård</t>
  </si>
  <si>
    <t>Hälso- och sjukvård</t>
  </si>
  <si>
    <t>Läkemedel</t>
  </si>
  <si>
    <t>Vårdplatser</t>
  </si>
  <si>
    <t>Regional utveckling</t>
  </si>
  <si>
    <t>Primärvård</t>
  </si>
  <si>
    <t>Trafik och infrastruktur, samt allmän regional utveckling</t>
  </si>
  <si>
    <t>Vårdcentraler</t>
  </si>
  <si>
    <t>Utbildning och kultur</t>
  </si>
  <si>
    <t>Specialiserad somatisk vård</t>
  </si>
  <si>
    <t>Specialiserad psykiatrisk vård</t>
  </si>
  <si>
    <t>Innehåll</t>
  </si>
  <si>
    <t>Besök personalkategori</t>
  </si>
  <si>
    <t>Kontakter per område</t>
  </si>
  <si>
    <t>Besökstyper</t>
  </si>
  <si>
    <t>Besök per inv.</t>
  </si>
  <si>
    <t>Besöksutveckling</t>
  </si>
  <si>
    <t>Besöksförändring</t>
  </si>
  <si>
    <t>Nettokostnad per inv.</t>
  </si>
  <si>
    <t>Läkare</t>
  </si>
  <si>
    <t>Mottagningsbesök (och hembesök)</t>
  </si>
  <si>
    <t>Hemsjukvårdsbesök</t>
  </si>
  <si>
    <t>Andel i privat regi</t>
  </si>
  <si>
    <t>Totalt</t>
  </si>
  <si>
    <t>Hälso- och sjukvård totalt</t>
  </si>
  <si>
    <t>Summa</t>
  </si>
  <si>
    <t>Annan personalkategori</t>
  </si>
  <si>
    <t>därav allmänläkarvård</t>
  </si>
  <si>
    <t>därav barnhälsovård</t>
  </si>
  <si>
    <t>därav mödrahälsovård</t>
  </si>
  <si>
    <t>därav funktionshinder- och hjälpmedelsverksamhet</t>
  </si>
  <si>
    <t>OLIKA KONTAKTTYPER I HÄLSO- OCH SJUKVÅRDEN</t>
  </si>
  <si>
    <t>Distanskontakt</t>
  </si>
  <si>
    <t>Annan personal än läkare</t>
  </si>
  <si>
    <t>Totalsumma</t>
  </si>
  <si>
    <t>Blekinge</t>
  </si>
  <si>
    <t>Dalarna</t>
  </si>
  <si>
    <t>Gotland</t>
  </si>
  <si>
    <t>Gävleborg</t>
  </si>
  <si>
    <t>Halland</t>
  </si>
  <si>
    <t>Jämtland Härjedalen</t>
  </si>
  <si>
    <t>Jönköping</t>
  </si>
  <si>
    <t>Kalmar</t>
  </si>
  <si>
    <t>Kronoberg</t>
  </si>
  <si>
    <t>Norrbotten</t>
  </si>
  <si>
    <t>Skåne</t>
  </si>
  <si>
    <t>Stockholm</t>
  </si>
  <si>
    <t>Sörmland</t>
  </si>
  <si>
    <t>Uppsala</t>
  </si>
  <si>
    <t>Värmland</t>
  </si>
  <si>
    <t>Västerbotten</t>
  </si>
  <si>
    <t>Västernorrland</t>
  </si>
  <si>
    <t>Västmanland</t>
  </si>
  <si>
    <t>Västra Götaland</t>
  </si>
  <si>
    <t>Örebro</t>
  </si>
  <si>
    <t>Östergötland</t>
  </si>
  <si>
    <t>Region</t>
  </si>
  <si>
    <t>Riket</t>
  </si>
  <si>
    <t>2014</t>
  </si>
  <si>
    <t>2015</t>
  </si>
  <si>
    <t>2016</t>
  </si>
  <si>
    <t>2017</t>
  </si>
  <si>
    <t>2018</t>
  </si>
  <si>
    <t>2019</t>
  </si>
  <si>
    <t>Läkare totalt</t>
  </si>
  <si>
    <t>Annan personal totalt</t>
  </si>
  <si>
    <t>Procentuell förändring</t>
  </si>
  <si>
    <t>Antal besök samt procentuell förändring</t>
  </si>
  <si>
    <t>LÄKARE</t>
  </si>
  <si>
    <t>ANNAN PERSONAL ÄN LÄKARE</t>
  </si>
  <si>
    <t>Besöken består av mottagningsbesök, hembesök, hemsjukvårdsbesök och dagsjukvårdsbesök.</t>
  </si>
  <si>
    <t>År</t>
  </si>
  <si>
    <t>2006</t>
  </si>
  <si>
    <t>2007</t>
  </si>
  <si>
    <t>2008</t>
  </si>
  <si>
    <t>2009</t>
  </si>
  <si>
    <t>2010</t>
  </si>
  <si>
    <t>2011</t>
  </si>
  <si>
    <t>2012</t>
  </si>
  <si>
    <t>2013</t>
  </si>
  <si>
    <t xml:space="preserve">GENOMSNITTLIGT ANTAL DISPONIBLA VÅRDPLATSER EFTER VERKSAMHETSOMRÅDE </t>
  </si>
  <si>
    <t>Vårdplatser per 1000 inv</t>
  </si>
  <si>
    <t>Vårdplatser vid enheter drivna av huvudmännen</t>
  </si>
  <si>
    <t>varav:</t>
  </si>
  <si>
    <t>därav geriatrisk vård</t>
  </si>
  <si>
    <t>därav medicin</t>
  </si>
  <si>
    <t>därav kirurgi</t>
  </si>
  <si>
    <t>därav övrigt</t>
  </si>
  <si>
    <t>Vårdplatser vid företag, stiftelser o liknande</t>
  </si>
  <si>
    <t>TOTALT</t>
  </si>
  <si>
    <t>Platser på patienthotell</t>
  </si>
  <si>
    <t>Nettokostnader i primärvården</t>
  </si>
  <si>
    <t>Kostnader och intäkter i primärvården</t>
  </si>
  <si>
    <t>Nettokostnader per invånare för primärvården</t>
  </si>
  <si>
    <t>Besök och distanskontakter i primärvården per delområde</t>
  </si>
  <si>
    <t>Allmänläkarvård</t>
  </si>
  <si>
    <t>Sjuksköterskevård</t>
  </si>
  <si>
    <t>Mödrahälsovård</t>
  </si>
  <si>
    <t>Barnhälsovård</t>
  </si>
  <si>
    <t>Fysio- och arbetsterapi</t>
  </si>
  <si>
    <t>Primärvårdsansluten hemsjukvård</t>
  </si>
  <si>
    <t>Övrig primärvård</t>
  </si>
  <si>
    <t>Sluten primärvård</t>
  </si>
  <si>
    <t>Distanskontakter per 1 000 inv</t>
  </si>
  <si>
    <t>Allmänläkarvård inkl. jourverksamhet</t>
  </si>
  <si>
    <t>Fysioterapi och arbetsterapi</t>
  </si>
  <si>
    <t>Sjuksköterskevård inkl. jourverksamhet</t>
  </si>
  <si>
    <t>Besök</t>
  </si>
  <si>
    <t>varav hembesök*</t>
  </si>
  <si>
    <t>Hembesök</t>
  </si>
  <si>
    <t>Hembesök per 1 000 inv.</t>
  </si>
  <si>
    <t>Summa besök</t>
  </si>
  <si>
    <t>ANDRA PERSOANLKATEGORIER</t>
  </si>
  <si>
    <t>Distans-kontakter</t>
  </si>
  <si>
    <t>I besöken ingår mottagningsbesök, hembesök, hemsjukvårdsbesök.</t>
  </si>
  <si>
    <t>Därtill distanskontakter</t>
  </si>
  <si>
    <t>VÅRDTILLFÄLLEN I SLUTEN PRIMÄRVÅRD</t>
  </si>
  <si>
    <t>Egen/annan produktion</t>
  </si>
  <si>
    <t>Offentlig regi</t>
  </si>
  <si>
    <t>Privat regi</t>
  </si>
  <si>
    <t>Nettokostnader i den specialiserade somatiska vården</t>
  </si>
  <si>
    <t>Kostnader och intäkter för den specialiserade somatiska vården</t>
  </si>
  <si>
    <t>Nettokostnader per invånare i den somatiska specialistvården</t>
  </si>
  <si>
    <t>Specialiserad somatisk mottagningsverksamhet</t>
  </si>
  <si>
    <t>Specialiserad somatisk dagsjukvård</t>
  </si>
  <si>
    <t>Specialiserad somatisk hemsjukvård</t>
  </si>
  <si>
    <t xml:space="preserve">Nettokostnader i den psykiatriska specialistvården </t>
  </si>
  <si>
    <t>Kostnader och intäkter för den specialiserade psykiatriska vården</t>
  </si>
  <si>
    <t xml:space="preserve">Nettokostnader per invånare för den specialiserade psykiatriska vården </t>
  </si>
  <si>
    <t>Psykiatrisk mottagningsverksamhet</t>
  </si>
  <si>
    <t xml:space="preserve">Psykiatrisk dagsjukvård </t>
  </si>
  <si>
    <t xml:space="preserve">Nettokostnader för tandvård </t>
  </si>
  <si>
    <t xml:space="preserve">Kostnader och intäkter för tandvård </t>
  </si>
  <si>
    <t>Nettokostnader per invånare för tandvården</t>
  </si>
  <si>
    <t xml:space="preserve">Tandvård </t>
  </si>
  <si>
    <t xml:space="preserve">Nettokostnader för övrig hälso- och sjukvård </t>
  </si>
  <si>
    <t>Kostnader och intäkter för övrig hälso- och sjukvård</t>
  </si>
  <si>
    <t>Nettokostnader per invånare för övrig hälso- och sjukvård</t>
  </si>
  <si>
    <t xml:space="preserve">Kostnader för läkemedel inom läkemedelsförmånen per invånare </t>
  </si>
  <si>
    <t xml:space="preserve">Kostnader för rekvisitionsläkemedel per invånare </t>
  </si>
  <si>
    <t xml:space="preserve">Kostnader och intäkter för regional utveckling </t>
  </si>
  <si>
    <t>Nettokostnader för regional utveckling i procent</t>
  </si>
  <si>
    <t xml:space="preserve">Nettokostnader per invånare för regional utveckling </t>
  </si>
  <si>
    <t xml:space="preserve">Nettokostnader för trafik och infrastruktur samt regional utveckling </t>
  </si>
  <si>
    <t xml:space="preserve">Kostnader och intäkter för trafik och infrastruktur samt regional utveckling </t>
  </si>
  <si>
    <t xml:space="preserve">Nettokostnader för utbildning och kultur </t>
  </si>
  <si>
    <t xml:space="preserve">Kostnader och intäkter för utbildning </t>
  </si>
  <si>
    <t xml:space="preserve">Kostnader och intäkter för kultur </t>
  </si>
  <si>
    <t xml:space="preserve">Under regional utveckling redovisas trafik och infrastruktur, allmän regional utveckling, kultur och utbildning. Arbetet inom regional utveckling sker ofta i nära samverkan  med bl a näringsliv och kommuner. Gemensam finansiering är vanlig.
</t>
  </si>
  <si>
    <t>Resultaträkning</t>
  </si>
  <si>
    <t>Balansräkning</t>
  </si>
  <si>
    <t>Kostnad efter kostnadsslag</t>
  </si>
  <si>
    <t>Intäkt efter intäktsslag</t>
  </si>
  <si>
    <t>Kostnader och intäkter</t>
  </si>
  <si>
    <t xml:space="preserve">Nettokostnad per område </t>
  </si>
  <si>
    <t xml:space="preserve">Nettokostnad per invånare för hälso- och sjukvård samt regional utveckling </t>
  </si>
  <si>
    <t>Verksamhetens kostnader</t>
  </si>
  <si>
    <t>Verksamhetens intäkter</t>
  </si>
  <si>
    <t>Avskrivningar och nedskrivningar</t>
  </si>
  <si>
    <t>Nettokostnad</t>
  </si>
  <si>
    <t>Skatteintäkter</t>
  </si>
  <si>
    <t>Generella statsbidrag</t>
  </si>
  <si>
    <t>Finansnetto</t>
  </si>
  <si>
    <t>Årets resultat</t>
  </si>
  <si>
    <t>Inkl. Region Gotland. Samtliga förvaltningsenheter ingår (ej koncernen). För åren 2014 och 2015 ingår återbetalning från AFA försäkringar.</t>
  </si>
  <si>
    <t>RESULTATRÄKNING</t>
  </si>
  <si>
    <t>Miljoner kr.</t>
  </si>
  <si>
    <t>Anläggningstillgångar</t>
  </si>
  <si>
    <t>Bidrag till infrastruktur</t>
  </si>
  <si>
    <t>Omsättningstillgångar</t>
  </si>
  <si>
    <t>Eget kapital</t>
  </si>
  <si>
    <t>Avsättningar</t>
  </si>
  <si>
    <t>Långfristiga skulder</t>
  </si>
  <si>
    <t>Kortfristiga skulder</t>
  </si>
  <si>
    <t>BALANSRÄKNING</t>
  </si>
  <si>
    <t>Tillgångar</t>
  </si>
  <si>
    <t>Skulder, avsättningar och eget kapital</t>
  </si>
  <si>
    <t>Soliditet</t>
  </si>
  <si>
    <t>Pensionsförmåner intjänade före 1998</t>
  </si>
  <si>
    <t>Miljoner, kr</t>
  </si>
  <si>
    <t>Inkl. Region Gotland. I pensionsförmånerna ingår löneskatt, dessa redovisas inom linjen</t>
  </si>
  <si>
    <t>Köp av verksamhet</t>
  </si>
  <si>
    <t>Lämnade bidrag</t>
  </si>
  <si>
    <t>Material</t>
  </si>
  <si>
    <t>Tjänster</t>
  </si>
  <si>
    <t>Löner (exkl. skattefria ersättningar)</t>
  </si>
  <si>
    <t>Övriga personalkostnader (inkl. utbetalda pensioner)</t>
  </si>
  <si>
    <t>därav från regioner</t>
  </si>
  <si>
    <t>därav till trafik och infrastruktur</t>
  </si>
  <si>
    <t>varav läkemedel, sjukvårdsartiklar och medicinskt material</t>
  </si>
  <si>
    <t>därav läkemedel inom läkemedelsförmånen</t>
  </si>
  <si>
    <t>varav köp av verksamhetsanslutna tjänster</t>
  </si>
  <si>
    <t>Nedskrivning och förlust vid avyttring</t>
  </si>
  <si>
    <t>Verksamhetens kostnader exkl. avskrivningar</t>
  </si>
  <si>
    <t>Avskrivningar</t>
  </si>
  <si>
    <t>Verksamhetens kostnader inkl. avskrivningar</t>
  </si>
  <si>
    <t>Kostnader utanför verksamhetsresultatet</t>
  </si>
  <si>
    <t>Kostnader totalt</t>
  </si>
  <si>
    <t>därav från regioner och kommuner</t>
  </si>
  <si>
    <t>exkl. köp från andra regioner och kommuner</t>
  </si>
  <si>
    <t>KOSTNAD EFTER KOSTNADSSLAG</t>
  </si>
  <si>
    <t>Miljoner kr</t>
  </si>
  <si>
    <t>Intäkter i form av avgifter</t>
  </si>
  <si>
    <t>därav öppenvård</t>
  </si>
  <si>
    <t>därav slutenvård</t>
  </si>
  <si>
    <t>därav hemsjukvård</t>
  </si>
  <si>
    <t>därav tandvård</t>
  </si>
  <si>
    <t>därav biljettintäkter i trafiken</t>
  </si>
  <si>
    <t>därav övriga avgifter</t>
  </si>
  <si>
    <t>Försäljning av verksamhet</t>
  </si>
  <si>
    <t>därav till regioner</t>
  </si>
  <si>
    <t>Försäljning av tjänster</t>
  </si>
  <si>
    <t>Försäljning av material och varor</t>
  </si>
  <si>
    <t>Erhållna bidrag</t>
  </si>
  <si>
    <t>därav specialdestinerade statsbidrag</t>
  </si>
  <si>
    <t>Övriga intäkter</t>
  </si>
  <si>
    <t>Verksamhetens intäkter exkl interna intäkter</t>
  </si>
  <si>
    <t>Intäkter utanför verksamhetsresultatet</t>
  </si>
  <si>
    <t>därav skatteintäkter</t>
  </si>
  <si>
    <t>därav generella statsbidrag</t>
  </si>
  <si>
    <t>därav ränteintäkter</t>
  </si>
  <si>
    <t>Totala intäkter</t>
  </si>
  <si>
    <t>Exkl försäljning till regioner</t>
  </si>
  <si>
    <t>INTÄKTER EFTER INTÄKTSSLAG</t>
  </si>
  <si>
    <t>Område</t>
  </si>
  <si>
    <t>Externa kostnader</t>
  </si>
  <si>
    <t>Interna kostnader</t>
  </si>
  <si>
    <t>Externa intäkter</t>
  </si>
  <si>
    <t>Interna intäkter</t>
  </si>
  <si>
    <t>Politisk verksamhet</t>
  </si>
  <si>
    <t>Hälso- och sjukvård Summa</t>
  </si>
  <si>
    <t>Utbildning</t>
  </si>
  <si>
    <t>Kultur</t>
  </si>
  <si>
    <t>Trafik och infrastruktur</t>
  </si>
  <si>
    <t>Allmän regional utveckling</t>
  </si>
  <si>
    <t>Regional utveckling Summa</t>
  </si>
  <si>
    <t>Serviceverksamheter</t>
  </si>
  <si>
    <t>Jämförelsestörande poster</t>
  </si>
  <si>
    <t>Netto-kostnad*</t>
  </si>
  <si>
    <t>Övrigt</t>
  </si>
  <si>
    <t>Finansiering utanför verksamheten</t>
  </si>
  <si>
    <t>Finansiella intäkter och kostnader</t>
  </si>
  <si>
    <t>extraordinära kostnader och intäkter</t>
  </si>
  <si>
    <t>Läkemedelsförmånen</t>
  </si>
  <si>
    <t>Summa verksamhet</t>
  </si>
  <si>
    <t>*För Region Gotland redovisas endast nettokostnader för hälso- och sjukvård</t>
  </si>
  <si>
    <t>Nettokostnad exkl läkemedel inom förmånen</t>
  </si>
  <si>
    <t>Psykiatrisk heldygnsvård</t>
  </si>
  <si>
    <t>Somatisk sluten vård</t>
  </si>
  <si>
    <t>Specialiserad psykiatrisk öppenvård</t>
  </si>
  <si>
    <t>Specialiserad somatisk öppenvård</t>
  </si>
  <si>
    <t>Övrig hälso- och sjukvård inkl. politisk verksamhet</t>
  </si>
  <si>
    <t>Politisk verksamhet för H&amp;S</t>
  </si>
  <si>
    <t>Politisk verksamhet för regional utveckling</t>
  </si>
  <si>
    <t>Övrig regional utveckling</t>
  </si>
  <si>
    <t>Riket exkl Gotland</t>
  </si>
  <si>
    <t>Löner exkl. skattefria ersättningar</t>
  </si>
  <si>
    <t>Övriga personalkostnader exkl. konto 446 (utbetalda pensioner)</t>
  </si>
  <si>
    <t>Material och tjänster</t>
  </si>
  <si>
    <t>därav läkemedel inom förmånen</t>
  </si>
  <si>
    <t>Avskrivningar, nedskrivningar och förlust vid avyttring</t>
  </si>
  <si>
    <t>Verksamhetens externa kostnader</t>
  </si>
  <si>
    <t>exkl. köp från regioner</t>
  </si>
  <si>
    <t>Nettokostnad exkl. läkemedel inom förmånen</t>
  </si>
  <si>
    <t>Patientavgifter och andra avgifter</t>
  </si>
  <si>
    <t>Verksamhetens externa intäkter</t>
  </si>
  <si>
    <t>Exkl. försäljning till regioner</t>
  </si>
  <si>
    <t>Hälso- och sjukvård inkl. tandvård, miljoner kr.</t>
  </si>
  <si>
    <t>Kostnads och intäktsslag, miljoner kr</t>
  </si>
  <si>
    <t xml:space="preserve">Kostnader &amp; intäkter </t>
  </si>
  <si>
    <t>KOSTNADER OCH INTÄKTER</t>
  </si>
  <si>
    <t>Nettokostnader efter område</t>
  </si>
  <si>
    <t>Delområde</t>
  </si>
  <si>
    <t>Läkemedel inom förmånen</t>
  </si>
  <si>
    <t>Psykiatrisk dagsjukvård</t>
  </si>
  <si>
    <t>Psykiatrisk hemsjukvård</t>
  </si>
  <si>
    <t>Somatisk dagsjukvård</t>
  </si>
  <si>
    <t>Somatisk hemsjukvård</t>
  </si>
  <si>
    <t>Somatisk mottagningsverksamhet</t>
  </si>
  <si>
    <t>Specialiserad somatisk sluten vård</t>
  </si>
  <si>
    <t>Specialiserad psykiatrisk heldygnsvård</t>
  </si>
  <si>
    <t>Specialiserad somatisk slutenvård</t>
  </si>
  <si>
    <t>Genomsnitt för riket</t>
  </si>
  <si>
    <t>Sjukgymnastik och Arbetsterapi</t>
  </si>
  <si>
    <t>Allmäntandvård</t>
  </si>
  <si>
    <t>Specialisttandvård</t>
  </si>
  <si>
    <t>Ambulans- och sjuktransporter</t>
  </si>
  <si>
    <t>Folkhälsofrågor</t>
  </si>
  <si>
    <t>FoU avseende hälso- och sjukvård</t>
  </si>
  <si>
    <t>Funktionshinder- och hjälpmedelsverksamhet</t>
  </si>
  <si>
    <t>Sjukresor</t>
  </si>
  <si>
    <t>Social verksamhet</t>
  </si>
  <si>
    <t>Miljoner kronor</t>
  </si>
  <si>
    <t>Procent</t>
  </si>
  <si>
    <t xml:space="preserve">Här ingår ambulans- och sjuktransporter, sjukresor, funktionshinders- och hjälpmedelsverksamhet, social verksamhet, folkhälsofrågor, FoU samt övrigt som inte redovisas under något annat område. 
Under funktionshinders-/hjälpmedelsverksamhet ingår bl a kostnader för hjälpmedelscentraler och ortopedteknisk verksamhet. Under social verksamhet redovisas barn- och ungdomsvård. Här redovisas även stöd enligt lagen om stöd och service till vissa funktionshindrade (LSS).
</t>
  </si>
  <si>
    <t>NETTOKOSTNADER FÖR ÖVRIG HÄLSO- OCH SJUKVÅRD EFTER OMRÅDE</t>
  </si>
  <si>
    <t>exklusive läkemedel inom förmånen</t>
  </si>
  <si>
    <t>Den specialiserade psykiatriska vården omfattar sluten och öppen vård, specialiserade insatser vid psykisk sjukdom/psykisk funktionsnedsättning. Området omfattar allmän psykiatri, barn- och ungdomspsykiatri, rättspsykiatri och beroendevård.</t>
  </si>
  <si>
    <t>NETTOKOSTNAD I DEN PSYKIATRISKA SPECIALISTVÅRDEN EFTER OMRÅDE</t>
  </si>
  <si>
    <t>exklusive kostnader för läkemedel inom förmånen</t>
  </si>
  <si>
    <t>NETTOKOSTNADER I DEN SPECIALISERADE SOMATISKA VÅRDEN EFTER OMRÅDE</t>
  </si>
  <si>
    <t>NETTOKOSTNAD FÖR TANDVÅRD EFTER OMRÅDE</t>
  </si>
  <si>
    <t>NETTOKOSTNADER I PRIMÄRVÅRDEN EFTER OMRÅDE</t>
  </si>
  <si>
    <t>Inklusive kostnader för läkemedelsförmånen</t>
  </si>
  <si>
    <t xml:space="preserve">NETTOKOSTNADER PER INVÅNARE FÖR DEN SPECIALISERADE PSYKIATRISKA VÅRDEN </t>
  </si>
  <si>
    <t>Inklusive kostnader för läkemedel inom förmånen</t>
  </si>
  <si>
    <t>NETTOKOSTNADER PER INVÅNARE FÖR ÖVRIG HÄLSO- OCH SJUKVÅRD</t>
  </si>
  <si>
    <t>Läkemedelskostnader inom förmånen</t>
  </si>
  <si>
    <t xml:space="preserve">KOSTNADER FÖR LÄKEMEDEL INOM LÄKEMEDELSFÖRMÅNEN PER INVÅNARE </t>
  </si>
  <si>
    <t xml:space="preserve">KOSTNADER FÖR REKVISITIONSLÄKEMEDEL PER INVÅNARE </t>
  </si>
  <si>
    <t>Läkare inkl AT/ST</t>
  </si>
  <si>
    <t>Arbetsterapeut</t>
  </si>
  <si>
    <t>Sjuksköterska</t>
  </si>
  <si>
    <t>Övriga</t>
  </si>
  <si>
    <t>Mottagningsbesök</t>
  </si>
  <si>
    <t>Distanskontakter</t>
  </si>
  <si>
    <t>Folkmängden</t>
  </si>
  <si>
    <t>Andel besök i privat regi</t>
  </si>
  <si>
    <t>ALLMÄNLÄKARVÅRD</t>
  </si>
  <si>
    <t>SJUKSKÖTERSKEVÅRD</t>
  </si>
  <si>
    <t>MÖDRAHÄLSOVÅRD</t>
  </si>
  <si>
    <t>BARNHÄLSOVÅRD</t>
  </si>
  <si>
    <t>FYSIO- OCH ARBETSTERAPI</t>
  </si>
  <si>
    <t>Hemsjukvårdsbesök särskilt boende</t>
  </si>
  <si>
    <t>ÖVRIG PRIMÄRVÅRD</t>
  </si>
  <si>
    <t>PRIMÄRVÅRDSANSLUTEN HEMSJUKVÅRD</t>
  </si>
  <si>
    <t>Viktade besök  (exkl distanskontakter)</t>
  </si>
  <si>
    <t>Kostnad, miljoner kr</t>
  </si>
  <si>
    <t>SOMATISK DAGSJUKVÅRD</t>
  </si>
  <si>
    <t>SOMATISK HEMSJUKVÅRD</t>
  </si>
  <si>
    <t>SOMATISK MOTTAGNINGSVERKSAMHET</t>
  </si>
  <si>
    <t>PSYKIATRISK MOTTAGNINGSVERKSAMHET</t>
  </si>
  <si>
    <t>PSYKIATRISK DAGSJUKVÅRD</t>
  </si>
  <si>
    <t>Allmäntandvård barn och ungdomar</t>
  </si>
  <si>
    <t>Allmäntandvård, vuxna</t>
  </si>
  <si>
    <t>Specialist-tandvård</t>
  </si>
  <si>
    <t>Kostnad per invånare*</t>
  </si>
  <si>
    <t>Befolkning vuxna*</t>
  </si>
  <si>
    <t>Nödvändig tandvård</t>
  </si>
  <si>
    <t>Tandvård som ett led i sjukdomsbehandling</t>
  </si>
  <si>
    <t>Tandvård vid långvarig sjukdom eller funktionsnedsättning</t>
  </si>
  <si>
    <t>Uppsökande verksamhet, munhälsobedömning</t>
  </si>
  <si>
    <t>TANDVÅRD</t>
  </si>
  <si>
    <t>Antal listade barn och ungdomar</t>
  </si>
  <si>
    <t>REGIONAL UTVECKLING</t>
  </si>
  <si>
    <t>FoU avseende regional utveckling</t>
  </si>
  <si>
    <t>Interregional och internationell samverkan</t>
  </si>
  <si>
    <t>Lokal utveckling</t>
  </si>
  <si>
    <t>Näringsliv och turism</t>
  </si>
  <si>
    <t>Övrig allmän regional utveckling</t>
  </si>
  <si>
    <t>Teater- och musikverksamhet</t>
  </si>
  <si>
    <t>Politisk verks. avseende regional utveckling</t>
  </si>
  <si>
    <t>Infrastuktur</t>
  </si>
  <si>
    <t>Trafik</t>
  </si>
  <si>
    <t>Folkhögskolverksamhet</t>
  </si>
  <si>
    <t>Gymnasieverksamhet</t>
  </si>
  <si>
    <t>Högskoleverksamhet</t>
  </si>
  <si>
    <t>Övrig utbildningsv</t>
  </si>
  <si>
    <t>varav trafik</t>
  </si>
  <si>
    <t>därav färdtjänst</t>
  </si>
  <si>
    <t>%</t>
  </si>
  <si>
    <t>miljoner, kr</t>
  </si>
  <si>
    <t>Summa trafik, infrastruktur och regional utveckling</t>
  </si>
  <si>
    <t xml:space="preserve">NETTOKOSTNADER FÖR TRAFIK OCH INFRASTRUKTUR SAMT REGIONAL UTVECKLING </t>
  </si>
  <si>
    <t xml:space="preserve">KOSTNADER OCH INTÄKTER FÖR TRAFIK OCH INFRASTRUKTUR SAMT REGIONAL UTVECKLING </t>
  </si>
  <si>
    <t>därav trafik</t>
  </si>
  <si>
    <t>Kultur summa</t>
  </si>
  <si>
    <t>Utbildning summa</t>
  </si>
  <si>
    <t>miljoner kr</t>
  </si>
  <si>
    <t>Summa utbildning och kultur</t>
  </si>
  <si>
    <t xml:space="preserve">NETTOKOSTNADER FÖR UTBILDNING OCH KULTUR </t>
  </si>
  <si>
    <t xml:space="preserve">KOSTNADER OCH INTÄKTER FÖR UTBILDNING </t>
  </si>
  <si>
    <t xml:space="preserve">KOSTNADER OCH INTÄKTER FÖR KULTUR </t>
  </si>
  <si>
    <t>REGIONERNAS EKONOMI</t>
  </si>
  <si>
    <t>Exkl. Gotland</t>
  </si>
  <si>
    <r>
      <t xml:space="preserve">All verksamhet som huvudmannen finansierar redovisas, oavsett organisations- och driftform.
Regionerna ansvarar för uppgifter som är gemensamma för stora geografiska områden och som ofta kräver stora ekonomiska resurser. Till exempel hälso- och sjukvården, kultur, kollektivtrafik och att stärka regionernas tillväxt och utveckling.
</t>
    </r>
    <r>
      <rPr>
        <b/>
        <sz val="11"/>
        <color theme="1"/>
        <rFont val="Yu Gothic UI"/>
        <family val="2"/>
        <scheme val="minor"/>
      </rPr>
      <t xml:space="preserve">
Regioners obligatoriska uppgifter</t>
    </r>
    <r>
      <rPr>
        <sz val="11"/>
        <color theme="1"/>
        <rFont val="Yu Gothic UI"/>
        <family val="2"/>
        <scheme val="minor"/>
      </rPr>
      <t xml:space="preserve">
Hälso- och sjukvård
Tandvård för barn och unga
Regionalt utvecklingsansvar
</t>
    </r>
    <r>
      <rPr>
        <b/>
        <sz val="11"/>
        <color theme="1"/>
        <rFont val="Yu Gothic UI"/>
        <family val="2"/>
        <scheme val="minor"/>
      </rPr>
      <t xml:space="preserve">Frivilliga uppgifter
</t>
    </r>
    <r>
      <rPr>
        <sz val="11"/>
        <color theme="1"/>
        <rFont val="Yu Gothic UI"/>
        <family val="2"/>
        <scheme val="minor"/>
      </rPr>
      <t xml:space="preserve">Kultur
Utbildning
Turism
</t>
    </r>
    <r>
      <rPr>
        <b/>
        <sz val="11"/>
        <color theme="1"/>
        <rFont val="Yu Gothic UI"/>
        <family val="2"/>
        <scheme val="minor"/>
      </rPr>
      <t xml:space="preserve">
Gemensam, obligatorisk uppgift för kommuner och regioner</t>
    </r>
    <r>
      <rPr>
        <sz val="11"/>
        <color theme="1"/>
        <rFont val="Yu Gothic UI"/>
        <family val="2"/>
        <scheme val="minor"/>
      </rPr>
      <t xml:space="preserve">
Regional och lokal kollektivtrafik</t>
    </r>
  </si>
  <si>
    <t>PRIMÄRVÅRD</t>
  </si>
  <si>
    <t>SPECIALISERAD SOMATISK VÅRD</t>
  </si>
  <si>
    <t>SPECIALISERAD PSYKIATRISK VÅRD</t>
  </si>
  <si>
    <t>ÖVRIG HÄLSO- OCH SJUKVÅRD</t>
  </si>
  <si>
    <t>Övrig hälso- och sjukvård*</t>
  </si>
  <si>
    <t>Övriga tekniska platser*</t>
  </si>
  <si>
    <t>Exkl. region Gotland</t>
  </si>
  <si>
    <t>Inkl. region Gotland</t>
  </si>
  <si>
    <t>Viktade besök  (exkl distanskontakter)*</t>
  </si>
  <si>
    <t>Exkl region Gotland</t>
  </si>
  <si>
    <t>*</t>
  </si>
  <si>
    <t>*Samma person kan vara patient inom flera områden. Gränsen för fri tandvård till barn och ungdomar höjdes mellan 2018 och 2019.</t>
  </si>
  <si>
    <t>Patienter* Allmäntandvård och specialisttandvård 2019</t>
  </si>
  <si>
    <t>Exkl. Region Gotland</t>
  </si>
  <si>
    <r>
      <t xml:space="preserve">Läkemedel förskrivs antingen på recept eller ordineras på rekvisition. Någon skarp gräns mellan vilka läkemedel som förskrivs på recept eller ordineras finns inte. En patient kan få samma läkemedel distribuerat på olika sätt vid olika tillfällen och hos olika vårdgivare. 
</t>
    </r>
    <r>
      <rPr>
        <b/>
        <sz val="11"/>
        <color theme="1"/>
        <rFont val="Yu Gothic UI"/>
        <family val="2"/>
        <scheme val="minor"/>
      </rPr>
      <t>Läkemedelsförmånen</t>
    </r>
    <r>
      <rPr>
        <sz val="11"/>
        <color theme="1"/>
        <rFont val="Yu Gothic UI"/>
        <family val="2"/>
        <scheme val="minor"/>
      </rPr>
      <t xml:space="preserve"> regleras i lag om läkemedelsförmåner m.m. (2002:160) och reglerar skydd mot höga kostnader vid inköp av läkemedel som omfattas av förmånen. En särskild nämnd inom Tandvårds- och läkemedelsverket (TLV) beslutar om vilka läkemedel som ska ingå och till vilket pris. Receptet måste också vara försett med förskrivarens arbetsplatskod för att patienten ska få ta del av förmånen. Patienten betalar en del av kostnaden när apoteket expedierar läkemedlet, resten av kostnaden står regionen där patienten är bosatt för. Ett läkemedel som omfattas av läkemedelsförmånen ger rätt till högkostnadsskydd.
</t>
    </r>
    <r>
      <rPr>
        <b/>
        <sz val="11"/>
        <color theme="1"/>
        <rFont val="Yu Gothic UI"/>
        <family val="2"/>
        <scheme val="minor"/>
      </rPr>
      <t xml:space="preserve">Rekvisitionsläkemedel </t>
    </r>
    <r>
      <rPr>
        <sz val="11"/>
        <color theme="1"/>
        <rFont val="Yu Gothic UI"/>
        <family val="2"/>
        <scheme val="minor"/>
      </rPr>
      <t xml:space="preserve">utgörs till största delen av läkemedel som ges i den slutna vården, men förekommer även i öppenvården (specialiserad öppenvård, primärvård, tandvård). En stor del av rekvisitionsläkemedlen är preparat som har höga kostnader eller som används för att behandla allvarliga tillstånd.
</t>
    </r>
  </si>
  <si>
    <t>Exklusive kostnader för läkemedel inom tandvård.</t>
  </si>
  <si>
    <t>Läkemedelskostnader på rekvisition</t>
  </si>
  <si>
    <t>Einar Sjölund, einar.sjolund@skr.se</t>
  </si>
  <si>
    <t>Therese Ekdal, therese.ekdal@skr.se</t>
  </si>
  <si>
    <t xml:space="preserve">FÖRORD </t>
  </si>
  <si>
    <t>UPPLYSNINGAR OM INNEHÅLLET</t>
  </si>
  <si>
    <t>KOSTNADER FÖR HÄLSO- OCH SJUKVÅRD RESPEKTIVE REGIONAL UTVECKLING</t>
  </si>
  <si>
    <t>Under övrig hälso- och sjukvård redovisas ambulans- och sjuktransporter, sjukresor, funktionshinders- och hjälpmedelsverksamhet, social verksamhet, folkhälsofrågor, FoU samt övrigt som inte redovisas under något annat område.
Under funktionshinders-/hjälpmedelsverksamhet redovisas bl a kostnader för hjälpmedelscentraler 
(t ex hörcentraler, syncentraler, instrumentverkstäder) och ortopedisk verksamhet.
Under social verksamhet redovisas barn och ungdomsvård samt insatser i form av rådgivning och annat personligt stöd enligt lagen om stöd  och service till vissa funktionshindrade (LSS).
I FoU ingår forskning och utveckling som framförallt bedrivs inom de medicinska fakulteterna. Kostnaderna kan vara svåra att särskilja då verksamheten ofta är nära integrerad med den kliniska verksamheten. Den kliniska forskningen vid undervisningssjukhusen är i princip statligt finansierad.</t>
  </si>
  <si>
    <t>LÄKEMEDEL</t>
  </si>
  <si>
    <t>TRAFIK OCH INFRASTRUKTUR, SAMT ALLMÄN REGIONAL UTVECKLING</t>
  </si>
  <si>
    <t>UTBILDNING OCH KULTUR</t>
  </si>
  <si>
    <t xml:space="preserve">Delområdet Allmänläkarvård (inklusive jour) omfattar all mottagningsverksamhet inklusive hembesök utfört av läkare som är specialist i allmänmedicin. </t>
  </si>
  <si>
    <t xml:space="preserve">Delområdet Sjuksköterskevård (inkl. jour) omfattar all mottagningsverksamhet inklusive hembesök, som bedrivs av sjuksköterskor för egna patienter. Sjuksköterskemottagningen omfattar såväl distriktssköterskemottagning som specialistmottagning för t ex astma-, diabetes- och hypertonipatienter.  Under delområdet redovisas även gynekologiska undersökningar och hälsokontroller samt preventivmedelsrådgivning som inte sker i anslutning till graviditet eller utförs på ungdomsmottagningar. Se vidare Mödrahälsovård respektive Övrig primärvård. </t>
  </si>
  <si>
    <t xml:space="preserve">Delområdet Mödrahälsovård omfattar mottagningsverksamhet inklusive hembesök. Här ingår gynekologiska undersökningar och hälsokontroller av gravida kvinnor, för- och eftervård, samt preventivmedelsrådgivning i anslutning till graviditet.  Vid så kallad riskgraviditet finns specialistmödravård, som ska redovisas under området Specialiserad somatisk vård. Ungdomsmottagningsverksamhet ingår inte i detta delområde utan ska redovisas under Övrig primärvård. </t>
  </si>
  <si>
    <t>Disponibel vårdplats definieras som vårdplats i sluten vård med fysisk utformning, utrustning och bemanning som säkerställer patientsäkerhet och arbetsmiljö. Definitionen av disponibel vårdplats ändrades av Socialstyrelsen 2013.</t>
  </si>
  <si>
    <t>Enligt kommunallagen är regionerna skyldiga att upprätta en årsredovisning. Denna ska enligt lagen om kommunal bokföring och redovisning bl.a. innehålla resultat och balansräkning. Lagen anger också vad dessa ska innehålla och hur de ska ställas upp. 
Resultaträkningen ska i sammandrag redovisa samtliga intäkter och kostnader under räkenskapsåret. 
Balansräkningen ska i sammandrag redovisa regionens samtliga tillgångar, avsättningar och skulder samt eget kapital på dagen för räkenskapsårets utgång. Ställda panter och ansvarsförbindelser ska tas upp inom linjen.
Här redovisas regionernas resultat, koncernföretagen ingår inte (med koncernföretag avses juridisk person över vilken regionen har ett betydande inflytande).</t>
  </si>
  <si>
    <t>*Övriga tekniska platser avser tekniska platser där patienter som vårdas där samtidigt också  regelmässigt disponerar en vårdplats. En teknisk vårdplats räknas annars som en disponibel vårdplats.</t>
  </si>
  <si>
    <t>*Här ingår inte hemsjukvårdsbesök. Dessa redovisas som vanliga besök.</t>
  </si>
  <si>
    <t>Sluten primärvård Definition: Hälso- och sjukvård när den ges till patient vars tillstånd kräver resurser som inte kan tillgodoses inom öppen vård eller hemsjukvård.  Sluten vård bedrivs dygnet runt och kräver inskrivning. Delområdet omfattar även observationsplatser.</t>
  </si>
  <si>
    <r>
      <t>Specialiserad somatisk vård</t>
    </r>
    <r>
      <rPr>
        <b/>
        <sz val="11"/>
        <color theme="1"/>
        <rFont val="Yu Gothic UI"/>
        <family val="2"/>
        <scheme val="minor"/>
      </rPr>
      <t xml:space="preserve"> </t>
    </r>
    <r>
      <rPr>
        <sz val="11"/>
        <color theme="1"/>
        <rFont val="Yu Gothic UI"/>
        <family val="2"/>
        <scheme val="minor"/>
      </rPr>
      <t>definieras som hälso- och sjukvårdsverksamhet som kräver mer specialiserade åtgärder än vad som kan ges i primärvård. Här redovisas hälso- och sjukvård som i huvudsak bedrivs på sjukhus men även specialiserad vård på specialistmottagningar och vårdcentraler. Den specialiserade somatiska vården omfattar till exempel medicinsk- och kirurgisk vård.</t>
    </r>
  </si>
  <si>
    <t>Folkmängd</t>
  </si>
  <si>
    <t>Övrig kulturverksamhet</t>
  </si>
  <si>
    <t>Museiverksamhet</t>
  </si>
  <si>
    <t>Övrig utbildningsverksamhet</t>
  </si>
  <si>
    <t>Exklusive kostnader för läkemedelsförmånen</t>
  </si>
  <si>
    <t>Andel privata vårdcentraler</t>
  </si>
  <si>
    <t>Dagsjukvård är öppen vård som innebär mer omfattande och/eller resurskrävande insatser än vad ett besök normalt kräver.  Dagsjukvård omfattar t.ex. dagkirurgi och dagmedicin. För patienten ska det finnas en upprättad vårdplan. Inga tidsmässiga preciseringar ska tillämpas.</t>
  </si>
  <si>
    <r>
      <rPr>
        <sz val="12"/>
        <color theme="1"/>
        <rFont val="Yu Gothic UI"/>
        <family val="2"/>
        <scheme val="minor"/>
      </rPr>
      <t>Specialiserad psykiatrisk vård</t>
    </r>
    <r>
      <rPr>
        <b/>
        <sz val="12"/>
        <color theme="1"/>
        <rFont val="Yu Gothic UI"/>
        <family val="2"/>
        <scheme val="minor"/>
      </rPr>
      <t xml:space="preserve"> </t>
    </r>
    <r>
      <rPr>
        <sz val="11"/>
        <color theme="1"/>
        <rFont val="Yu Gothic UI"/>
        <family val="2"/>
        <scheme val="minor"/>
      </rPr>
      <t>omfattar slutenvård (heldygnsvård) och öppenvård, specialiserade insatser vid psykisk sjukdom/psykisk funktionsnedsättning. Området omfattar allmän psykiatri, barn- och ungdomspsykiatri, rättspsykiatri och beroendevård. Beroendevård är vård av personer med missbruk av alkohol eller andra droger, mat, dator-, spel- eller sex.</t>
    </r>
  </si>
  <si>
    <t xml:space="preserve">Inom utbildning kan regionerna vara huvudmän för naturbruksgymnasier och för folkhögskolor. De senare åren har huvudmannaskapet succesivt överlåtits till kommuner och privata aktörer. 
Inom kultur har regionerna ansvar för verksamhet vid länsteatrar, länsbibliotek och länsmuseer. Bidrag ges till bildningsförbund och föreningsliv på länsnivå.
</t>
  </si>
  <si>
    <t>Vissa kostnadsskillnader förklaras av skillnader i ansvar hos regionerna. Det finns också strukturella skillnader så som demografiska förhållanden, sjuklighet och geografi.</t>
  </si>
  <si>
    <t>Regionernas tandvårdsstöd</t>
  </si>
  <si>
    <t>Befolkning barn och ungdomar*</t>
  </si>
  <si>
    <t>varav Infrastruktur</t>
  </si>
  <si>
    <t>Verksamhetsuppgifter för utbildning i form av elev- och studerandeveckor finns i tabellbilaga för verksamheten på SKR:s hemsida.</t>
  </si>
  <si>
    <t xml:space="preserve">STATISTIK OM HÄLSO- OCH SJUKVÅRD </t>
  </si>
  <si>
    <t>Exkl. Region gotland</t>
  </si>
  <si>
    <t>Specialiserad psykiatrisk vård Summa</t>
  </si>
  <si>
    <t>Specialiserad somatisk vård Summa</t>
  </si>
  <si>
    <t>därav dagsjukvård</t>
  </si>
  <si>
    <t>Prestationsgrupp</t>
  </si>
  <si>
    <t>mottagningsbesök; därav dagsjukvård</t>
  </si>
  <si>
    <t>2020</t>
  </si>
  <si>
    <t xml:space="preserve"> </t>
  </si>
  <si>
    <t>2020 %</t>
  </si>
  <si>
    <t>Övrig kulturver., specific. stora belopp nedan</t>
  </si>
  <si>
    <t>Viktade besök per 1 000 inv.</t>
  </si>
  <si>
    <t>Viktade kontakter per 1000 inv.</t>
  </si>
  <si>
    <t>Läkemedel inom förmånen, miljoner kr.</t>
  </si>
  <si>
    <t>Läkemedel på rekvisition, miljoner kr.</t>
  </si>
  <si>
    <t>Nettokostnad per invånare**</t>
  </si>
  <si>
    <t>Nettokostnad per viktad kontakt**</t>
  </si>
  <si>
    <t>Viktade kontakter totalt*</t>
  </si>
  <si>
    <t>Nettokostnad exkl förmånensläkemedel, miljoner kr.</t>
  </si>
  <si>
    <t>**Nettokostnad per viktad kontakt och per invånare beräknas på kostnaden exkl. kostnader för läkemedel inom förmånen och i löpande priser</t>
  </si>
  <si>
    <t>Folkmängden, kvinnor, 15-54 år</t>
  </si>
  <si>
    <t>Nettokostnad per kvinna 15-54 år**</t>
  </si>
  <si>
    <t>Andel besök i annan regi, efter yrke</t>
  </si>
  <si>
    <t>Nettokostnad exkl förmånensläkemedel</t>
  </si>
  <si>
    <t>varav barn 0-6 år</t>
  </si>
  <si>
    <t>Delområdet Barnhälsovård omfattar mottagningsverksamhet inklusive hembesök.</t>
  </si>
  <si>
    <t>Fysioterapeut</t>
  </si>
  <si>
    <t xml:space="preserve">Delområdet Fysioterapi och arbetsterapi omfattar mottagningsverksamhet inklusive hembesök. </t>
  </si>
  <si>
    <t>Hemsjukvårdsbesök ordinärt boende</t>
  </si>
  <si>
    <t>Primärvårdsansluten hemsjukvård Definition: Hälso- och sjukvård när den ges i patients bostad eller motsvarande och där ansvaret för de medicinska åtgärderna är sammanhängande över tiden. Åtgärder/insatser ska ha föregåtts av vård- och omsorgsplanering. Hemsjukvård ges i såväl ordinärt som särskilt boende samt i daglig verksamhet och dagverksamhet. Skilj från öppen vård.</t>
  </si>
  <si>
    <t>Under delområdet Övrig primärvård redovisas exempelvis ungdomsmottagning med preventivmedelsrådgivning, fotvård, patientinformation/hälsoupplysning till enskilda patienter/patientgrupper.  Här redovisas även den sjukdomsförebyggande folkhälsoverksamheten som riktar sig mot enskilda individer eller grupper av individer. Besök ska redovisas i de fall besöken journalförts. Under delområdet redovisas inte kollektiva hälsofrämjande insatser som exempelvis sker vid samhällsmedicinska och socialmedicinska enheter. Dessa redovisas under området Övrig Hälso- och sjukvård, delområdet Folkhälsofrågor.</t>
  </si>
  <si>
    <t>Besök per specialitet</t>
  </si>
  <si>
    <t>Nettokostnad per viktat besök**</t>
  </si>
  <si>
    <t>Nettokostnad exkl läkemedel inom förmånen, miljoner kr.</t>
  </si>
  <si>
    <t>Andra personalkategorier</t>
  </si>
  <si>
    <t>Antal behandlade/listade patienter</t>
  </si>
  <si>
    <t>Behandlade/listade per 1 000 inv*</t>
  </si>
  <si>
    <t>Tandvård totalt antal behandlade 2020*</t>
  </si>
  <si>
    <t>Befolkning exkl. åldersgruppen 0-2 år</t>
  </si>
  <si>
    <t>Schematisk beskrivning från socialstyrelsens termbank (med länkar)</t>
  </si>
  <si>
    <t>* Övrig hälso- och sjukvård avser besök inom funktionshinders- och hjälpmedels-verksamhet.</t>
  </si>
  <si>
    <t>NETTOKOSTNADER PER INVÅNARE FÖR DEN SOMATISKA SPECIALISTVÅRDEN</t>
  </si>
  <si>
    <t>I övrig hälso- och sjukvård ingår bl a funktionshinders- och hjälpmedelsverksamhet samt ambulans- och sjuktransporter.</t>
  </si>
  <si>
    <t>* Besöken inom övrig hälso- och sjukvård avser besök inom funktionshinders- och hjälpmedelsverksamhet.</t>
  </si>
  <si>
    <t>* Övrig hälso- och sjukvård avser besök inom funktionshinders- och hjälpmedelsverksamhet.</t>
  </si>
  <si>
    <t>% av total</t>
  </si>
  <si>
    <t>% av kostnad exkl</t>
  </si>
  <si>
    <t xml:space="preserve">köp från regioner </t>
  </si>
  <si>
    <t>% av intäkt exkl</t>
  </si>
  <si>
    <t xml:space="preserve"> försäljning till</t>
  </si>
  <si>
    <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För mer detaljerade kostnadsuppskattningar finns Kostnad per patient (KPP).</t>
  </si>
  <si>
    <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För mer detaljerade kostnadsuppskattningar finns Kostnad per patient (KPP). I de viktade besöken ingår fler besökstyper än vad som redovisas ovan.</t>
  </si>
  <si>
    <t>Allmäntandvård vuxna</t>
  </si>
  <si>
    <t>Under trafik och infrastruktur redovisas anslag/stöd till trafikbolag, andra persontransporter, investeringar inom tele- och datakommunikationer, vägbygge mm. _x000B_I allmän regional utveckling ingår t ex externt miljöarbete och bidrag till stiftelser som t ex Skärgårdsstiftelsen._x000B_Lagen om kollektivtrafik (2010:1065) trädde ikraft 1 januari 2012. Den innebär att regionerna ansvarar ensamma, eller tillsammans med kommunerna för kollektivtrafik i länet. 
I Norrbotten och Västernorrland är kommunalförbund regionala kollektivtrafikmyndigheter och i övriga regioner är det regionen som är regional kollektivtrafikmyndighet. På Gotland är det kommunen som är kollektivtrafikmyndighet.
Se myndigheten Trafikanalys för mer statistik om kollektivtrafik</t>
  </si>
  <si>
    <t>Länk till trafikanalys</t>
  </si>
  <si>
    <t>A</t>
  </si>
  <si>
    <t>B</t>
  </si>
  <si>
    <t>C</t>
  </si>
  <si>
    <t>D</t>
  </si>
  <si>
    <t>2021</t>
  </si>
  <si>
    <t>kostnad 2021</t>
  </si>
  <si>
    <t>och kommuner 2021</t>
  </si>
  <si>
    <t>Politisk verksamhet (Regional utveckling)</t>
  </si>
  <si>
    <t>Politisk verksamhet (H&amp;S)</t>
  </si>
  <si>
    <t>2021 %</t>
  </si>
  <si>
    <t>Riket 2021</t>
  </si>
  <si>
    <t>SAMT REGIONAL UTVECKLING 2021</t>
  </si>
  <si>
    <t>NETTOKOSTNAD EFTER OMRÅDE 2021</t>
  </si>
  <si>
    <t>KOSTNADER OCH INTÄKTER 2021, miljoner kr</t>
  </si>
  <si>
    <t>HÄLSO- OCH SJUKVÅRDSBESÖK HOS OLIKA PERSONALKATEGORIER 2021</t>
  </si>
  <si>
    <t>MOTTAGNINGSBESÖK, HEMSJUKVÅRDSBESÖK, DAGSJUKVÅRDSBESÖK OCH HEMBESÖK, LÄKARE OCH ANNAN PERSONAL 2021</t>
  </si>
  <si>
    <t>ANTAL BESÖK I HÄLSO- OCH SJUKVÅRDEN, PER 1 000 INVÅNARE OCH VÅRDOMRÅDE 2021</t>
  </si>
  <si>
    <t>FÖRÄNDRING AV BESÖKEN I HÄLSO- OCH SJUKVÅRDEN 2016-2021</t>
  </si>
  <si>
    <t>BESÖKSUTVECKLING PERIODEN 2006-2021</t>
  </si>
  <si>
    <t>BESÖK OCH DISTANSKONTAKTER I PRIMÄRVÅRDEN PER DELOMRÅDE 2021</t>
  </si>
  <si>
    <t>ANTAL VÅRDCENTRALER 2021</t>
  </si>
  <si>
    <t>NETTOKOSTNADER PER INVÅNARE FÖR REGIONAL UTVECKLING 2021</t>
  </si>
  <si>
    <t>NETTOKOSTNADER FÖR REGIONAL UTVECKLING I PROCENT 2021</t>
  </si>
  <si>
    <t>NETTOKOSTNAD PER OMRÅDE 2021</t>
  </si>
  <si>
    <t>NETTOKOSTNAD PER INVÅNARE FÖR HÄLSO- OCH SJUKVÅRD SAMT REGIONAL UTVECKLING 2021</t>
  </si>
  <si>
    <t>Distanskontakter från Region Skåne saknas inom specialiserad vård, liksom Västmanland saknas för psykiatrin.</t>
  </si>
  <si>
    <t>NETTOKOSTNADER PER INVÅNARE FÖR PRIMÄRVÅRDEN 2021</t>
  </si>
  <si>
    <t>Besök per 
1 000 inv.</t>
  </si>
  <si>
    <t>Regionernas tandvårdsstöd totalt 2021</t>
  </si>
  <si>
    <t>2020*</t>
  </si>
  <si>
    <t xml:space="preserve"> intäkt  2021</t>
  </si>
  <si>
    <t>regioner 2021</t>
  </si>
  <si>
    <t>*Viktade vårdkontakter beräknas genom antagandet att ett hembesök motsvarar 2 mottagningsbesök och kontakt med andra personalkategorier än läkare har antagits motsvara 40 % av en läkarkontakt. Syftet är att ge en grov bild av kostnaden per kontakt. För mer detaljerade kostnadsuppskattningar finns Kostnad per patient (KPP).</t>
  </si>
  <si>
    <r>
      <t xml:space="preserve">Den regionala sektorn står för över en tiondel av produktionen i Sverige. Den statistik som presenteras här baseras på två statistikinsamlingar som beskriver sektorns produktion i sin helhet; dels i ekonomiska termer och dels med verksamhetsmått i form av bl.a. besök och vårdplatser. Genom statistiken visas hur resurserna inom sektorn fördelas nationellt och på regional nivå.
Viktiga mål för regionerna är ayy verksamheten bedrifts kostnadseffektivt och med god ekonomisk hushållning. Genom dessa statistikunderlag får huvudmännen större möjligheter att följa upp sin verksamhet, framför allt genom att det möjliggör jämförelser mellan regioner. Men statistiken kan även användas av andra intressenter och intresserade regioninvånare som vill få en bättre bild av sektorn och hur den utvecklas.
För att statistiken ska bli jämförbar är regionernas verksamheter indelade efter Verksamhetsindelning VI2000 (som började användas redan 2002). Ekonomistatistiken följer den gemensamma kontoplanen R-bas men ekonomin fördelas sedan ut på verksamhet i enlighet med VI2000. Genom att båda statistikinsamlingarna följer VI2000 kan kostnadsutvecklingen också relateras till produktionsutvecklingen och på så vis ge en översiktlig beskrivning av produktiviteten. Ekonomistatistiken om den specialiserade vården indelas i förhållandevis få delområden jämfört med primärvården, trots att största delen av kostnaderna återfinnns där. Verksamhetsstatistiken och patientregistret hos Socialstyrelsen kan användas som kompletterande datakälla, liksom databasen kostnad per patient (KPP) som SKR förvaltar. 
Statistiken samlas in och presenteras årligen och täcker all verksamhet som huvudmännen finansierar. Verksamhetsstatistiken samlas in av SKR och ekonomistatistiken samlas sedan 2007 in av SCB. Här redovisas uppgifter för 2020 och jämförelser med tidigare år. 
</t>
    </r>
    <r>
      <rPr>
        <b/>
        <sz val="9"/>
        <color theme="1"/>
        <rFont val="Yu Gothic UI"/>
        <family val="2"/>
        <scheme val="minor"/>
      </rPr>
      <t xml:space="preserve">Övriga anmärkningar om statistiken:
</t>
    </r>
    <r>
      <rPr>
        <sz val="9"/>
        <color theme="1"/>
        <rFont val="Yu Gothic UI"/>
        <family val="2"/>
        <scheme val="minor"/>
      </rPr>
      <t>* Region Gotland ansvarar för både regional- och kommunal verksamhet och lämnar endast ekonomiuppgifter om nettokostnader för hälso- och sjukvården. Gotland är därför exkluderat ur de flesta tabeller och diagram som berör ekonomin.
* Den regionfinansierade verksamheten redovisas oavsett vem som har producerat den, dvs både offentligt och privat. Ekonomiuppgifterna avser endast regionerna och inte regionkoncernerna (dvs koncernföretagen ingår inte).
* Statistiken för verksamhet och ekonomi presenteras också i tabellformat och interaktivt på webben på SKRs webbplats.</t>
    </r>
  </si>
  <si>
    <t>NETTOKOSTNAD PER INVÅNARE FÖR HÄLSO- OCH SJUKVÅRD EFTER OMRÅDE 2021, miljoner kr.</t>
  </si>
  <si>
    <t>Tandvård omfattar all tandvård inklusive förebyggande tandvård som bedrivs på allmänna tandvårdskliniker och som ges till barn och ungdomar. 
Allmäntandvård till barn och ungdomar omfattar den tandvård (som inte är specialisttandvård) som regionerna enligt tandvårdslagen är skyldiga att sedan 2019 erbjuda upp till det år då de fyller 23 år och är kostnadsfri. Vissa regioner har en högre åldersgräns för fri tandvård än vad tandvårdslagen anger. Observera att gränsen mellan tandvård till barn- och ungdomar och till vuxentandvård har höjts succesivt under åren 2017 till 2019. Fram till och med 2016 var gränsen det år då patienten fyller 19 år, under 2017 var gränsen 21 år och under 2018; 22 år.
I delområdet tandvårdsstöd redovisas uppsökande och nödvändig tandvård som ges till personer med stort omvårdnadsbehov som led i sjukdomsbehandling, tandvård till personer med vissa långvariga sjukdomar eller funktionsnedsättningar samt oralkirurgiska åtgärder. 
Tandvårdsstöd ges till personer med stort omvårdnadsbehov, som led i sjukdomsbehandling, tandvård för personer med vissa långvariga sjukdomar eller funktionsnedsättningar samt oralkirurgiska åtgärder. 
Under specialisttandvården redovisas tandvård som utförs vid  specialistkliniker men även privatpraktiserande specialisttandläkare i form av exempelvis tandreglering och tandvård vid tandlossningssjukdomar. Specialistvården omfattar insatser för både barn, ungdomar och vuxna. Här ingår t ex tandreglering och tandlossningssjukdomar.</t>
  </si>
  <si>
    <t>Miljoner kr. Exkl. region Gotland</t>
  </si>
  <si>
    <t>BESÖK OCH DISTANSKONTAKTER PER VÅRDOMRÅDE 2021</t>
  </si>
  <si>
    <t>Avgifter</t>
  </si>
  <si>
    <t>Andel besök i annan regi</t>
  </si>
  <si>
    <t>Primärvården svarar för befolkningens behov av grundläggande medicinsk behandling, omvårdnad, förebyggande arbete och rehabilitering som inte kräver sjukhusens medicinska och tekniska resurser. Primärvård är inte synonymt med verksamhet på vårdcentraler, t.ex. basal mödra- och barnhälsovård kan bedrivas på sjukhus men ingår i primärvård oavsett var den bedrivs.  I redovisningen enligt VI2000 så ska åtgärder av läkare som upprätthåller funktionen av specialist i allmänmedicin alltid hänförs till primärvård oavsett var vården sker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</si>
</sst>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0\ &quot;kr&quot;;\-#,##0\ &quot;kr&quot;"/>
    <numFmt numFmtId="43" formatCode="_-* #,##0.00_-;\-* #,##0.00_-;_-* &quot;-&quot;??_-;_-@_-"/>
    <numFmt numFmtId="164" formatCode="0.0%"/>
    <numFmt numFmtId="165" formatCode="#,##0.0"/>
    <numFmt numFmtId="166" formatCode="0.0\ %;\-0.0\ %;0.0\ %"/>
    <numFmt numFmtId="167" formatCode="_-* #,##0_-;\-* #,##0_-;_-* &quot;-&quot;??_-;_-@_-"/>
  </numFmts>
  <fonts count="41" x14ac:knownFonts="1">
    <font>
      <sz val="11"/>
      <color theme="1"/>
      <name val="Yu Gothic UI"/>
      <family val="2"/>
      <scheme val="minor"/>
    </font>
    <font>
      <sz val="11"/>
      <color theme="1"/>
      <name val="Yu Gothic UI"/>
      <family val="2"/>
      <scheme val="minor"/>
    </font>
    <font>
      <b/>
      <sz val="11"/>
      <color theme="1"/>
      <name val="Yu Gothic UI"/>
      <family val="2"/>
      <scheme val="minor"/>
    </font>
    <font>
      <b/>
      <sz val="28"/>
      <color theme="1"/>
      <name val="Arial"/>
      <family val="2"/>
    </font>
    <font>
      <i/>
      <sz val="11"/>
      <color theme="1"/>
      <name val="Yu Gothic UI"/>
      <family val="2"/>
      <scheme val="minor"/>
    </font>
    <font>
      <u/>
      <sz val="11"/>
      <color theme="10"/>
      <name val="Yu Gothic UI"/>
      <family val="2"/>
      <scheme val="minor"/>
    </font>
    <font>
      <sz val="11"/>
      <color theme="10"/>
      <name val="Yu Gothic UI"/>
      <family val="2"/>
      <scheme val="minor"/>
    </font>
    <font>
      <b/>
      <sz val="11"/>
      <color theme="10"/>
      <name val="Yu Gothic UI"/>
      <family val="2"/>
      <scheme val="minor"/>
    </font>
    <font>
      <b/>
      <sz val="11"/>
      <color theme="0"/>
      <name val="Yu Gothic UI"/>
      <family val="2"/>
      <scheme val="minor"/>
    </font>
    <font>
      <sz val="11"/>
      <color theme="0"/>
      <name val="Yu Gothic UI"/>
      <family val="2"/>
      <scheme val="minor"/>
    </font>
    <font>
      <b/>
      <i/>
      <sz val="11"/>
      <color theme="1"/>
      <name val="Yu Gothic UI"/>
      <family val="2"/>
      <scheme val="minor"/>
    </font>
    <font>
      <i/>
      <sz val="8"/>
      <color theme="1"/>
      <name val="Yu Gothic UI"/>
      <family val="2"/>
      <scheme val="minor"/>
    </font>
    <font>
      <i/>
      <sz val="10"/>
      <color theme="1"/>
      <name val="Yu Gothic UI"/>
      <family val="2"/>
      <scheme val="minor"/>
    </font>
    <font>
      <sz val="10"/>
      <color theme="1"/>
      <name val="Yu Gothic UI"/>
      <family val="2"/>
      <scheme val="minor"/>
    </font>
    <font>
      <b/>
      <sz val="10"/>
      <color rgb="FF000000"/>
      <name val="Arial"/>
      <family val="2"/>
    </font>
    <font>
      <sz val="8"/>
      <color theme="1"/>
      <name val="Yu Gothic UI"/>
      <family val="2"/>
      <scheme val="minor"/>
    </font>
    <font>
      <sz val="11"/>
      <color rgb="FF000000"/>
      <name val="Yu Gothic UI"/>
      <family val="2"/>
      <scheme val="minor"/>
    </font>
    <font>
      <i/>
      <sz val="11"/>
      <color rgb="FF000000"/>
      <name val="Yu Gothic UI"/>
      <family val="2"/>
      <scheme val="minor"/>
    </font>
    <font>
      <b/>
      <sz val="11"/>
      <color rgb="FF000000"/>
      <name val="Yu Gothic UI"/>
      <family val="2"/>
      <scheme val="minor"/>
    </font>
    <font>
      <b/>
      <i/>
      <sz val="11"/>
      <color rgb="FF000000"/>
      <name val="Yu Gothic UI"/>
      <family val="2"/>
      <scheme val="minor"/>
    </font>
    <font>
      <i/>
      <sz val="9"/>
      <color theme="1"/>
      <name val="Yu Gothic UI"/>
      <family val="2"/>
      <scheme val="minor"/>
    </font>
    <font>
      <b/>
      <sz val="12"/>
      <color theme="1"/>
      <name val="Yu Gothic UI"/>
      <family val="2"/>
      <scheme val="minor"/>
    </font>
    <font>
      <sz val="12"/>
      <color theme="1"/>
      <name val="Yu Gothic UI"/>
      <family val="2"/>
      <scheme val="minor"/>
    </font>
    <font>
      <i/>
      <sz val="10"/>
      <color rgb="FF000000"/>
      <name val="Arial"/>
      <family val="2"/>
    </font>
    <font>
      <sz val="11"/>
      <color theme="1"/>
      <name val="Calibri"/>
      <family val="2"/>
    </font>
    <font>
      <sz val="11"/>
      <color rgb="FF000000"/>
      <name val="Arial"/>
      <family val="2"/>
    </font>
    <font>
      <sz val="28"/>
      <color theme="1"/>
      <name val="Arial"/>
      <family val="2"/>
    </font>
    <font>
      <sz val="8"/>
      <name val="Yu Gothic UI"/>
      <family val="2"/>
      <scheme val="minor"/>
    </font>
    <font>
      <sz val="9"/>
      <color theme="1"/>
      <name val="Yu Gothic UI"/>
      <family val="2"/>
      <scheme val="minor"/>
    </font>
    <font>
      <b/>
      <sz val="9"/>
      <color theme="1"/>
      <name val="Yu Gothic UI"/>
      <family val="2"/>
      <scheme val="minor"/>
    </font>
    <font>
      <u/>
      <sz val="11"/>
      <color theme="3" tint="-0.499984740745262"/>
      <name val="Yu Gothic UI"/>
      <family val="2"/>
      <scheme val="minor"/>
    </font>
    <font>
      <sz val="9.5"/>
      <color theme="1"/>
      <name val="Yu Gothic UI"/>
      <family val="2"/>
      <scheme val="minor"/>
    </font>
    <font>
      <b/>
      <sz val="9.5"/>
      <color theme="1"/>
      <name val="Arial"/>
      <family val="2"/>
    </font>
    <font>
      <sz val="9.5"/>
      <color theme="1"/>
      <name val="Arial"/>
      <family val="2"/>
    </font>
    <font>
      <sz val="9.5"/>
      <color rgb="FFFF0000"/>
      <name val="Arial"/>
      <family val="2"/>
    </font>
    <font>
      <b/>
      <sz val="9.5"/>
      <color rgb="FFFF0000"/>
      <name val="Arial"/>
      <family val="2"/>
    </font>
    <font>
      <i/>
      <sz val="9.5"/>
      <color theme="1"/>
      <name val="Arial"/>
      <family val="2"/>
    </font>
    <font>
      <sz val="11"/>
      <color rgb="FFFF0000"/>
      <name val="Yu Gothic UI"/>
      <family val="2"/>
      <scheme val="minor"/>
    </font>
    <font>
      <i/>
      <sz val="11"/>
      <color rgb="FFFF0000"/>
      <name val="Yu Gothic UI"/>
      <family val="2"/>
      <scheme val="minor"/>
    </font>
    <font>
      <b/>
      <sz val="10"/>
      <color theme="1"/>
      <name val="Yu Gothic UI"/>
      <family val="2"/>
      <scheme val="minor"/>
    </font>
    <font>
      <b/>
      <i/>
      <sz val="10"/>
      <color theme="1"/>
      <name val="Yu Gothic U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tint="0.79998168889431442"/>
      </patternFill>
    </fill>
    <fill>
      <patternFill patternType="solid">
        <fgColor theme="5" tint="0.79998168889431442"/>
        <bgColor theme="5" tint="0.79998168889431442"/>
      </patternFill>
    </fill>
    <fill>
      <patternFill patternType="solid">
        <fgColor rgb="FFF6F3F2"/>
        <bgColor indexed="64"/>
      </patternFill>
    </fill>
    <fill>
      <patternFill patternType="solid">
        <fgColor rgb="FFE5DDD9"/>
        <bgColor indexed="64"/>
      </patternFill>
    </fill>
  </fills>
  <borders count="13">
    <border>
      <left/>
      <right/>
      <top/>
      <bottom/>
      <diagonal/>
    </border>
    <border>
      <left/>
      <right/>
      <top/>
      <bottom style="thin">
        <color theme="2"/>
      </bottom>
      <diagonal/>
    </border>
    <border>
      <left/>
      <right/>
      <top style="thin">
        <color theme="2"/>
      </top>
      <bottom style="thin">
        <color theme="2"/>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2"/>
      </right>
      <top/>
      <bottom style="thin">
        <color theme="2"/>
      </bottom>
      <diagonal/>
    </border>
    <border>
      <left/>
      <right/>
      <top/>
      <bottom style="thin">
        <color theme="5" tint="0.39997558519241921"/>
      </bottom>
      <diagonal/>
    </border>
    <border>
      <left style="thin">
        <color theme="2"/>
      </left>
      <right/>
      <top/>
      <bottom style="thin">
        <color theme="2"/>
      </bottom>
      <diagonal/>
    </border>
    <border>
      <left/>
      <right/>
      <top style="medium">
        <color rgb="FFF38B4A"/>
      </top>
      <bottom/>
      <diagonal/>
    </border>
    <border>
      <left/>
      <right style="thin">
        <color indexed="64"/>
      </right>
      <top/>
      <bottom/>
      <diagonal/>
    </border>
    <border>
      <left style="thin">
        <color theme="2"/>
      </left>
      <right/>
      <top/>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353">
    <xf numFmtId="0" fontId="0" fillId="0" borderId="0" xfId="0"/>
    <xf numFmtId="3" fontId="0" fillId="0" borderId="0" xfId="0" applyNumberFormat="1"/>
    <xf numFmtId="0" fontId="0" fillId="0" borderId="0" xfId="0" applyFont="1"/>
    <xf numFmtId="0" fontId="3" fillId="0" borderId="0" xfId="0" applyFont="1"/>
    <xf numFmtId="0" fontId="2" fillId="0" borderId="0" xfId="0" applyFont="1"/>
    <xf numFmtId="0" fontId="2" fillId="0" borderId="0" xfId="0" applyFont="1" applyAlignment="1">
      <alignment horizontal="left" vertical="top"/>
    </xf>
    <xf numFmtId="0" fontId="5" fillId="0" borderId="0" xfId="2"/>
    <xf numFmtId="0" fontId="6" fillId="0" borderId="0" xfId="2" applyFont="1"/>
    <xf numFmtId="0" fontId="0" fillId="2" borderId="0" xfId="0" applyFill="1"/>
    <xf numFmtId="0" fontId="0" fillId="3" borderId="0" xfId="0" applyFill="1"/>
    <xf numFmtId="0" fontId="0" fillId="2" borderId="0" xfId="0" applyFont="1" applyFill="1"/>
    <xf numFmtId="0" fontId="0" fillId="2" borderId="0" xfId="2" applyFont="1" applyFill="1"/>
    <xf numFmtId="0" fontId="0" fillId="2" borderId="0" xfId="2" applyFont="1" applyFill="1" applyAlignment="1">
      <alignment horizontal="left" vertical="top"/>
    </xf>
    <xf numFmtId="0" fontId="0" fillId="2" borderId="0" xfId="0" applyFill="1" applyAlignment="1"/>
    <xf numFmtId="0" fontId="0" fillId="0" borderId="0" xfId="0" applyAlignment="1">
      <alignment horizontal="left" vertical="top"/>
    </xf>
    <xf numFmtId="0" fontId="0" fillId="0" borderId="0" xfId="0" applyAlignment="1">
      <alignment horizontal="left"/>
    </xf>
    <xf numFmtId="0" fontId="2" fillId="2" borderId="0" xfId="2" applyFont="1" applyFill="1" applyAlignment="1">
      <alignment horizontal="center"/>
    </xf>
    <xf numFmtId="0" fontId="1" fillId="0" borderId="0" xfId="2" applyFont="1"/>
    <xf numFmtId="0" fontId="0" fillId="2" borderId="0" xfId="0" applyFill="1" applyBorder="1"/>
    <xf numFmtId="3" fontId="4" fillId="0" borderId="0" xfId="0" applyNumberFormat="1" applyFont="1" applyFill="1"/>
    <xf numFmtId="3" fontId="0" fillId="3" borderId="0" xfId="0" applyNumberFormat="1" applyFill="1" applyBorder="1"/>
    <xf numFmtId="0" fontId="4" fillId="0" borderId="0" xfId="2" applyFont="1" applyAlignment="1">
      <alignment horizontal="left" indent="3"/>
    </xf>
    <xf numFmtId="0" fontId="10" fillId="0" borderId="0" xfId="2" applyFont="1" applyAlignment="1">
      <alignment horizontal="left" indent="3"/>
    </xf>
    <xf numFmtId="0" fontId="8" fillId="4" borderId="0" xfId="0" applyFont="1" applyFill="1" applyBorder="1"/>
    <xf numFmtId="3" fontId="9" fillId="0" borderId="0" xfId="0" applyNumberFormat="1" applyFont="1"/>
    <xf numFmtId="0" fontId="2" fillId="0" borderId="0" xfId="0" applyFont="1" applyFill="1" applyBorder="1"/>
    <xf numFmtId="0" fontId="0" fillId="0" borderId="0" xfId="0" applyFill="1" applyBorder="1"/>
    <xf numFmtId="3" fontId="0" fillId="0" borderId="0" xfId="0" applyNumberFormat="1" applyFill="1" applyBorder="1"/>
    <xf numFmtId="3" fontId="2" fillId="0" borderId="0" xfId="0" applyNumberFormat="1" applyFont="1" applyFill="1" applyBorder="1"/>
    <xf numFmtId="0" fontId="2" fillId="0" borderId="2" xfId="0" applyFont="1" applyFill="1" applyBorder="1"/>
    <xf numFmtId="0" fontId="11" fillId="0" borderId="0" xfId="0" applyFont="1"/>
    <xf numFmtId="0" fontId="2" fillId="0" borderId="0" xfId="2" applyFont="1"/>
    <xf numFmtId="0" fontId="0" fillId="0" borderId="0" xfId="0" applyFill="1"/>
    <xf numFmtId="0" fontId="2" fillId="0" borderId="0" xfId="0" applyFont="1" applyFill="1" applyAlignment="1"/>
    <xf numFmtId="0" fontId="2" fillId="0" borderId="1" xfId="0" applyFont="1" applyFill="1" applyBorder="1"/>
    <xf numFmtId="3" fontId="0" fillId="0" borderId="0" xfId="0" applyNumberFormat="1" applyFill="1"/>
    <xf numFmtId="0" fontId="0" fillId="0" borderId="3" xfId="0" applyBorder="1"/>
    <xf numFmtId="0" fontId="2" fillId="3" borderId="0" xfId="0" applyFont="1" applyFill="1"/>
    <xf numFmtId="3" fontId="10" fillId="0" borderId="1" xfId="0" applyNumberFormat="1" applyFont="1" applyFill="1" applyBorder="1"/>
    <xf numFmtId="165" fontId="0" fillId="0" borderId="0" xfId="0" applyNumberFormat="1" applyFill="1"/>
    <xf numFmtId="165" fontId="0" fillId="0" borderId="3" xfId="0" applyNumberFormat="1" applyBorder="1"/>
    <xf numFmtId="165" fontId="10" fillId="0" borderId="1" xfId="0" applyNumberFormat="1" applyFont="1" applyFill="1" applyBorder="1"/>
    <xf numFmtId="0" fontId="12" fillId="0" borderId="0" xfId="0" applyFont="1"/>
    <xf numFmtId="165" fontId="10" fillId="0" borderId="6" xfId="0" applyNumberFormat="1" applyFont="1" applyFill="1" applyBorder="1"/>
    <xf numFmtId="165" fontId="4" fillId="0" borderId="5" xfId="0" applyNumberFormat="1" applyFont="1" applyFill="1" applyBorder="1"/>
    <xf numFmtId="0" fontId="0" fillId="3" borderId="0" xfId="0" applyFont="1" applyFill="1"/>
    <xf numFmtId="0" fontId="2" fillId="0" borderId="2" xfId="0" applyFont="1" applyBorder="1"/>
    <xf numFmtId="3" fontId="2" fillId="0" borderId="0" xfId="0" applyNumberFormat="1" applyFont="1"/>
    <xf numFmtId="0" fontId="4" fillId="0" borderId="0" xfId="0" applyFont="1"/>
    <xf numFmtId="0" fontId="2" fillId="5" borderId="7" xfId="0" applyFont="1" applyFill="1" applyBorder="1"/>
    <xf numFmtId="9" fontId="0" fillId="0" borderId="0" xfId="1" applyFont="1"/>
    <xf numFmtId="0" fontId="2" fillId="3" borderId="1" xfId="0" applyFont="1" applyFill="1" applyBorder="1"/>
    <xf numFmtId="0" fontId="13" fillId="0" borderId="0" xfId="0" applyFont="1"/>
    <xf numFmtId="0" fontId="0" fillId="0" borderId="0" xfId="0" applyBorder="1"/>
    <xf numFmtId="0" fontId="0" fillId="2" borderId="1" xfId="0" applyFill="1" applyBorder="1"/>
    <xf numFmtId="0" fontId="13" fillId="2" borderId="1" xfId="0" applyFont="1" applyFill="1" applyBorder="1"/>
    <xf numFmtId="0" fontId="14" fillId="2" borderId="1" xfId="0" applyFont="1" applyFill="1" applyBorder="1" applyAlignment="1">
      <alignment horizontal="right" wrapText="1"/>
    </xf>
    <xf numFmtId="0" fontId="15" fillId="0" borderId="0" xfId="0" applyFont="1"/>
    <xf numFmtId="3" fontId="0" fillId="0" borderId="0" xfId="0" applyNumberFormat="1" applyFont="1" applyFill="1" applyBorder="1"/>
    <xf numFmtId="0" fontId="2" fillId="0" borderId="0" xfId="0" applyFont="1" applyFill="1"/>
    <xf numFmtId="0" fontId="2" fillId="0" borderId="0" xfId="0" applyFont="1" applyFill="1" applyAlignment="1">
      <alignment wrapText="1"/>
    </xf>
    <xf numFmtId="0" fontId="0" fillId="0" borderId="0" xfId="0" applyAlignment="1"/>
    <xf numFmtId="0" fontId="2" fillId="2" borderId="1" xfId="0" applyFont="1" applyFill="1" applyBorder="1"/>
    <xf numFmtId="5" fontId="0" fillId="0" borderId="0" xfId="0" applyNumberFormat="1"/>
    <xf numFmtId="5" fontId="2" fillId="0" borderId="2" xfId="0" applyNumberFormat="1" applyFont="1" applyBorder="1"/>
    <xf numFmtId="5" fontId="9" fillId="0" borderId="0" xfId="0" applyNumberFormat="1" applyFont="1"/>
    <xf numFmtId="0" fontId="8" fillId="0" borderId="0" xfId="0" applyFont="1" applyFill="1" applyBorder="1" applyAlignment="1">
      <alignment wrapText="1"/>
    </xf>
    <xf numFmtId="5" fontId="0" fillId="0" borderId="0" xfId="0" applyNumberFormat="1" applyBorder="1"/>
    <xf numFmtId="0" fontId="8" fillId="0" borderId="0" xfId="0" applyFont="1" applyFill="1" applyBorder="1"/>
    <xf numFmtId="5" fontId="9" fillId="0" borderId="0" xfId="0" applyNumberFormat="1" applyFont="1" applyFill="1"/>
    <xf numFmtId="5" fontId="0" fillId="0" borderId="0" xfId="0" applyNumberFormat="1" applyFill="1"/>
    <xf numFmtId="5" fontId="9" fillId="0" borderId="0" xfId="0" applyNumberFormat="1" applyFont="1" applyFill="1" applyBorder="1"/>
    <xf numFmtId="0" fontId="9" fillId="0" borderId="0" xfId="0" applyFont="1"/>
    <xf numFmtId="0" fontId="2" fillId="0" borderId="2" xfId="0" applyFont="1" applyFill="1" applyBorder="1" applyAlignment="1">
      <alignment wrapText="1"/>
    </xf>
    <xf numFmtId="5" fontId="2" fillId="0" borderId="1" xfId="0" applyNumberFormat="1" applyFont="1" applyFill="1" applyBorder="1"/>
    <xf numFmtId="167" fontId="0" fillId="0" borderId="0" xfId="3" applyNumberFormat="1" applyFont="1"/>
    <xf numFmtId="166" fontId="0" fillId="0" borderId="0" xfId="0" applyNumberFormat="1" applyFill="1"/>
    <xf numFmtId="0" fontId="0" fillId="0" borderId="0" xfId="0" applyNumberFormat="1" applyFill="1"/>
    <xf numFmtId="0" fontId="0" fillId="0" borderId="0" xfId="0" applyAlignment="1">
      <alignment wrapText="1"/>
    </xf>
    <xf numFmtId="5" fontId="0" fillId="0" borderId="0" xfId="0" applyNumberFormat="1"/>
    <xf numFmtId="5" fontId="0" fillId="0" borderId="0" xfId="0" applyNumberFormat="1" applyFill="1" applyBorder="1"/>
    <xf numFmtId="0" fontId="2" fillId="0" borderId="3" xfId="0" applyFont="1" applyBorder="1"/>
    <xf numFmtId="0" fontId="0" fillId="0" borderId="0" xfId="0" applyAlignment="1">
      <alignment vertical="center" wrapText="1"/>
    </xf>
    <xf numFmtId="164" fontId="0" fillId="0" borderId="0" xfId="1" applyNumberFormat="1" applyFont="1" applyFill="1" applyBorder="1"/>
    <xf numFmtId="0" fontId="20" fillId="0" borderId="0" xfId="0" applyFont="1"/>
    <xf numFmtId="0" fontId="0" fillId="0" borderId="0" xfId="0" applyFont="1" applyAlignment="1">
      <alignment wrapText="1"/>
    </xf>
    <xf numFmtId="5" fontId="0" fillId="3" borderId="0" xfId="0" applyNumberFormat="1" applyFill="1"/>
    <xf numFmtId="5" fontId="2" fillId="3" borderId="1" xfId="0" applyNumberFormat="1" applyFont="1" applyFill="1" applyBorder="1"/>
    <xf numFmtId="0" fontId="23" fillId="0" borderId="0" xfId="0" applyFont="1" applyAlignment="1">
      <alignment horizontal="left" vertical="center" readingOrder="1"/>
    </xf>
    <xf numFmtId="0" fontId="0" fillId="0" borderId="0" xfId="0" applyFill="1" applyBorder="1" applyAlignment="1">
      <alignment wrapText="1"/>
    </xf>
    <xf numFmtId="0" fontId="0" fillId="0" borderId="0" xfId="0" applyBorder="1" applyAlignment="1">
      <alignment wrapText="1"/>
    </xf>
    <xf numFmtId="0" fontId="0" fillId="2" borderId="3" xfId="0" applyFill="1" applyBorder="1"/>
    <xf numFmtId="0" fontId="9" fillId="0" borderId="0" xfId="0" applyFont="1" applyFill="1" applyBorder="1"/>
    <xf numFmtId="3" fontId="9" fillId="0" borderId="0" xfId="0" applyNumberFormat="1" applyFont="1" applyFill="1" applyBorder="1"/>
    <xf numFmtId="0" fontId="7" fillId="0" borderId="0" xfId="2" applyFont="1" applyAlignment="1">
      <alignment horizontal="right"/>
    </xf>
    <xf numFmtId="0" fontId="7" fillId="0" borderId="0" xfId="2" applyFont="1" applyAlignment="1">
      <alignment horizontal="right" vertical="top"/>
    </xf>
    <xf numFmtId="0" fontId="24" fillId="0" borderId="0" xfId="0" applyFont="1"/>
    <xf numFmtId="0" fontId="2" fillId="0" borderId="0" xfId="0" applyFont="1" applyBorder="1"/>
    <xf numFmtId="3" fontId="0" fillId="3" borderId="9" xfId="0" applyNumberFormat="1" applyFill="1" applyBorder="1"/>
    <xf numFmtId="3" fontId="4" fillId="0" borderId="0" xfId="0" applyNumberFormat="1" applyFont="1" applyFill="1" applyBorder="1"/>
    <xf numFmtId="3" fontId="17" fillId="0" borderId="0" xfId="0" applyNumberFormat="1" applyFont="1" applyFill="1" applyBorder="1" applyAlignment="1">
      <alignment horizontal="left" wrapText="1" indent="2" readingOrder="1"/>
    </xf>
    <xf numFmtId="3" fontId="16" fillId="0" borderId="0" xfId="0" applyNumberFormat="1" applyFont="1" applyFill="1" applyBorder="1" applyAlignment="1">
      <alignment horizontal="left" wrapText="1" readingOrder="1"/>
    </xf>
    <xf numFmtId="3" fontId="4" fillId="0" borderId="0" xfId="0" applyNumberFormat="1" applyFont="1" applyFill="1" applyBorder="1" applyAlignment="1">
      <alignment horizontal="left" indent="1"/>
    </xf>
    <xf numFmtId="1" fontId="0" fillId="0" borderId="0" xfId="0" applyNumberFormat="1"/>
    <xf numFmtId="0" fontId="12" fillId="0" borderId="0" xfId="0" applyFont="1" applyAlignment="1">
      <alignment horizontal="left" vertical="top" wrapText="1"/>
    </xf>
    <xf numFmtId="3" fontId="0" fillId="0" borderId="0" xfId="0" applyNumberFormat="1" applyFont="1" applyFill="1" applyBorder="1" applyAlignment="1">
      <alignment horizontal="left" indent="1"/>
    </xf>
    <xf numFmtId="9" fontId="4" fillId="0" borderId="0" xfId="1" applyFont="1" applyFill="1" applyBorder="1"/>
    <xf numFmtId="9" fontId="4" fillId="0" borderId="10" xfId="1" applyFont="1" applyFill="1" applyBorder="1"/>
    <xf numFmtId="3" fontId="0" fillId="0" borderId="0" xfId="0" applyNumberFormat="1" applyFill="1" applyBorder="1" applyAlignment="1">
      <alignment horizontal="left" indent="1"/>
    </xf>
    <xf numFmtId="3" fontId="4" fillId="0" borderId="0" xfId="0" applyNumberFormat="1" applyFont="1" applyFill="1" applyBorder="1" applyAlignment="1">
      <alignment horizontal="left" indent="2"/>
    </xf>
    <xf numFmtId="9" fontId="0" fillId="0" borderId="0" xfId="1" applyFont="1" applyFill="1" applyBorder="1"/>
    <xf numFmtId="0" fontId="2" fillId="0" borderId="10" xfId="0" applyFont="1" applyBorder="1"/>
    <xf numFmtId="0" fontId="8" fillId="0" borderId="0" xfId="0" applyFont="1" applyFill="1" applyBorder="1" applyAlignment="1">
      <alignment wrapText="1"/>
    </xf>
    <xf numFmtId="165" fontId="0" fillId="0" borderId="0" xfId="0" applyNumberFormat="1" applyFill="1" applyBorder="1"/>
    <xf numFmtId="3" fontId="0" fillId="0" borderId="10" xfId="0" applyNumberFormat="1" applyFill="1" applyBorder="1"/>
    <xf numFmtId="9" fontId="0" fillId="0" borderId="10" xfId="1" applyFont="1" applyFill="1" applyBorder="1"/>
    <xf numFmtId="165" fontId="0" fillId="0" borderId="10" xfId="0" applyNumberFormat="1" applyFill="1" applyBorder="1"/>
    <xf numFmtId="3" fontId="2" fillId="0" borderId="10" xfId="0" applyNumberFormat="1" applyFont="1" applyFill="1" applyBorder="1"/>
    <xf numFmtId="0" fontId="13" fillId="0" borderId="0" xfId="0" applyFont="1" applyAlignment="1">
      <alignment horizontal="left" vertical="top"/>
    </xf>
    <xf numFmtId="0" fontId="1" fillId="0" borderId="0" xfId="2" applyFont="1" applyAlignment="1">
      <alignment horizontal="left" vertical="top"/>
    </xf>
    <xf numFmtId="0" fontId="1" fillId="0" borderId="0" xfId="0" applyFont="1"/>
    <xf numFmtId="0" fontId="2" fillId="2" borderId="0" xfId="2" applyFont="1" applyFill="1" applyBorder="1" applyAlignment="1">
      <alignment horizontal="center"/>
    </xf>
    <xf numFmtId="0" fontId="2" fillId="0" borderId="0" xfId="2" applyFont="1" applyAlignment="1">
      <alignment horizontal="left" indent="3"/>
    </xf>
    <xf numFmtId="0" fontId="2" fillId="0" borderId="0" xfId="2" applyFont="1" applyAlignment="1">
      <alignment horizontal="left" vertical="top"/>
    </xf>
    <xf numFmtId="0" fontId="25" fillId="0" borderId="0" xfId="0" applyFont="1" applyAlignment="1">
      <alignment horizontal="left" vertical="top" readingOrder="1"/>
    </xf>
    <xf numFmtId="0" fontId="0" fillId="0" borderId="0" xfId="0" applyFont="1" applyAlignment="1">
      <alignment vertical="top" readingOrder="1"/>
    </xf>
    <xf numFmtId="0" fontId="16" fillId="0" borderId="0" xfId="0" applyFont="1"/>
    <xf numFmtId="0" fontId="2" fillId="0" borderId="0" xfId="0" applyFont="1" applyAlignment="1">
      <alignment vertical="top" readingOrder="1"/>
    </xf>
    <xf numFmtId="3" fontId="2" fillId="0" borderId="0" xfId="0" applyNumberFormat="1" applyFont="1" applyFill="1" applyBorder="1" applyAlignment="1"/>
    <xf numFmtId="3" fontId="2" fillId="0" borderId="0" xfId="0" applyNumberFormat="1" applyFont="1" applyFill="1"/>
    <xf numFmtId="0" fontId="9" fillId="0" borderId="0" xfId="0" applyFont="1" applyAlignment="1">
      <alignment horizontal="left" indent="1"/>
    </xf>
    <xf numFmtId="0" fontId="30" fillId="0" borderId="0" xfId="2" applyFont="1"/>
    <xf numFmtId="0" fontId="31" fillId="0" borderId="0" xfId="0" applyFont="1"/>
    <xf numFmtId="3" fontId="31" fillId="0" borderId="0" xfId="0" applyNumberFormat="1" applyFont="1"/>
    <xf numFmtId="5" fontId="0" fillId="0" borderId="0" xfId="0" applyNumberFormat="1" applyFont="1" applyFill="1"/>
    <xf numFmtId="5" fontId="0" fillId="3" borderId="0" xfId="0" applyNumberFormat="1" applyFont="1" applyFill="1"/>
    <xf numFmtId="5" fontId="0" fillId="0" borderId="0" xfId="0" applyNumberFormat="1" applyFont="1"/>
    <xf numFmtId="0" fontId="0" fillId="0" borderId="0" xfId="0" applyFont="1" applyFill="1"/>
    <xf numFmtId="3" fontId="13" fillId="0" borderId="0" xfId="0" applyNumberFormat="1" applyFont="1"/>
    <xf numFmtId="3" fontId="0" fillId="0" borderId="0" xfId="3" applyNumberFormat="1" applyFont="1" applyFill="1"/>
    <xf numFmtId="0" fontId="13" fillId="0" borderId="0" xfId="0" applyFont="1" applyFill="1"/>
    <xf numFmtId="0" fontId="2" fillId="7" borderId="0" xfId="0" applyFont="1" applyFill="1" applyBorder="1"/>
    <xf numFmtId="3" fontId="0" fillId="6" borderId="0" xfId="0" applyNumberFormat="1" applyFill="1" applyBorder="1"/>
    <xf numFmtId="3" fontId="2" fillId="6" borderId="0" xfId="0" applyNumberFormat="1" applyFont="1" applyFill="1" applyBorder="1"/>
    <xf numFmtId="3" fontId="0" fillId="6" borderId="0" xfId="0" applyNumberFormat="1" applyFill="1" applyBorder="1" applyAlignment="1">
      <alignment horizontal="left" indent="1"/>
    </xf>
    <xf numFmtId="3" fontId="2" fillId="0" borderId="0" xfId="0" applyNumberFormat="1" applyFont="1" applyFill="1" applyBorder="1" applyAlignment="1">
      <alignment horizontal="left" indent="1"/>
    </xf>
    <xf numFmtId="0" fontId="2" fillId="7" borderId="0" xfId="0" applyFont="1" applyFill="1" applyBorder="1" applyAlignment="1">
      <alignment horizontal="left"/>
    </xf>
    <xf numFmtId="0" fontId="2" fillId="7" borderId="0" xfId="0" applyFont="1" applyFill="1" applyBorder="1" applyAlignment="1">
      <alignment horizontal="right"/>
    </xf>
    <xf numFmtId="3" fontId="2" fillId="6" borderId="0" xfId="0" applyNumberFormat="1" applyFont="1" applyFill="1" applyBorder="1" applyAlignment="1">
      <alignment horizontal="left" indent="1"/>
    </xf>
    <xf numFmtId="9" fontId="0" fillId="6" borderId="0" xfId="1" applyFont="1" applyFill="1" applyBorder="1"/>
    <xf numFmtId="0" fontId="2" fillId="7" borderId="0" xfId="0" applyFont="1" applyFill="1" applyAlignment="1">
      <alignment wrapText="1"/>
    </xf>
    <xf numFmtId="0" fontId="2" fillId="7" borderId="0" xfId="0" applyFont="1" applyFill="1" applyBorder="1" applyAlignment="1">
      <alignment wrapText="1"/>
    </xf>
    <xf numFmtId="3" fontId="16" fillId="6" borderId="0" xfId="0" applyNumberFormat="1" applyFont="1" applyFill="1" applyBorder="1" applyAlignment="1">
      <alignment horizontal="left" wrapText="1" readingOrder="1"/>
    </xf>
    <xf numFmtId="3" fontId="0" fillId="6" borderId="0" xfId="0" applyNumberFormat="1" applyFont="1" applyFill="1" applyBorder="1"/>
    <xf numFmtId="3" fontId="17" fillId="6" borderId="0" xfId="0" applyNumberFormat="1" applyFont="1" applyFill="1" applyBorder="1" applyAlignment="1">
      <alignment horizontal="left" wrapText="1" indent="5" readingOrder="1"/>
    </xf>
    <xf numFmtId="3" fontId="4" fillId="6" borderId="0" xfId="0" applyNumberFormat="1" applyFont="1" applyFill="1" applyBorder="1"/>
    <xf numFmtId="9" fontId="4" fillId="6" borderId="0" xfId="1" applyFont="1" applyFill="1" applyBorder="1"/>
    <xf numFmtId="3" fontId="17" fillId="6" borderId="0" xfId="0" applyNumberFormat="1" applyFont="1" applyFill="1" applyBorder="1" applyAlignment="1">
      <alignment horizontal="left" wrapText="1" indent="3" readingOrder="1"/>
    </xf>
    <xf numFmtId="3" fontId="18" fillId="6" borderId="0" xfId="0" applyNumberFormat="1" applyFont="1" applyFill="1" applyBorder="1" applyAlignment="1">
      <alignment horizontal="left" wrapText="1" readingOrder="1"/>
    </xf>
    <xf numFmtId="9" fontId="2" fillId="6" borderId="0" xfId="1" applyFont="1" applyFill="1" applyBorder="1"/>
    <xf numFmtId="3" fontId="17" fillId="0" borderId="0" xfId="0" applyNumberFormat="1" applyFont="1" applyFill="1" applyBorder="1" applyAlignment="1">
      <alignment horizontal="left" wrapText="1" indent="5" readingOrder="1"/>
    </xf>
    <xf numFmtId="3" fontId="17" fillId="0" borderId="0" xfId="0" applyNumberFormat="1" applyFont="1" applyFill="1" applyBorder="1" applyAlignment="1">
      <alignment horizontal="left" wrapText="1" indent="3" readingOrder="1"/>
    </xf>
    <xf numFmtId="3" fontId="18" fillId="0" borderId="0" xfId="0" applyNumberFormat="1" applyFont="1" applyFill="1" applyBorder="1" applyAlignment="1">
      <alignment horizontal="left" wrapText="1" readingOrder="1"/>
    </xf>
    <xf numFmtId="3" fontId="19" fillId="0" borderId="0" xfId="0" applyNumberFormat="1" applyFont="1" applyFill="1" applyBorder="1" applyAlignment="1">
      <alignment horizontal="left" wrapText="1" indent="5" readingOrder="1"/>
    </xf>
    <xf numFmtId="0" fontId="2" fillId="7" borderId="0" xfId="0" applyFont="1" applyFill="1" applyBorder="1" applyAlignment="1">
      <alignment horizontal="center"/>
    </xf>
    <xf numFmtId="3" fontId="2" fillId="6" borderId="0" xfId="3" applyNumberFormat="1" applyFont="1" applyFill="1" applyBorder="1"/>
    <xf numFmtId="0" fontId="0" fillId="7" borderId="0" xfId="0" applyFont="1" applyFill="1" applyBorder="1"/>
    <xf numFmtId="3" fontId="0" fillId="7" borderId="0" xfId="0" applyNumberFormat="1" applyFont="1" applyFill="1" applyBorder="1"/>
    <xf numFmtId="0" fontId="0" fillId="7" borderId="0" xfId="0" applyFill="1" applyBorder="1"/>
    <xf numFmtId="0" fontId="18" fillId="7" borderId="0" xfId="0" applyFont="1" applyFill="1" applyBorder="1" applyAlignment="1">
      <alignment horizontal="left" wrapText="1" readingOrder="1"/>
    </xf>
    <xf numFmtId="3" fontId="17" fillId="6" borderId="0" xfId="0" applyNumberFormat="1" applyFont="1" applyFill="1" applyBorder="1" applyAlignment="1">
      <alignment horizontal="left" wrapText="1" indent="2" readingOrder="1"/>
    </xf>
    <xf numFmtId="0" fontId="15" fillId="7" borderId="0" xfId="0" applyFont="1" applyFill="1"/>
    <xf numFmtId="0" fontId="15" fillId="7" borderId="0" xfId="0" applyFont="1" applyFill="1" applyBorder="1"/>
    <xf numFmtId="0" fontId="0" fillId="7" borderId="0" xfId="0" applyFill="1"/>
    <xf numFmtId="9" fontId="2" fillId="0" borderId="0" xfId="1" applyFont="1" applyFill="1" applyBorder="1"/>
    <xf numFmtId="3" fontId="4" fillId="6" borderId="0" xfId="0" applyNumberFormat="1" applyFont="1" applyFill="1" applyBorder="1" applyAlignment="1">
      <alignment horizontal="left" indent="1"/>
    </xf>
    <xf numFmtId="0" fontId="0" fillId="7" borderId="3" xfId="0" applyFill="1" applyBorder="1"/>
    <xf numFmtId="0" fontId="2" fillId="7" borderId="3" xfId="0" applyFont="1" applyFill="1" applyBorder="1"/>
    <xf numFmtId="0" fontId="2" fillId="7" borderId="2" xfId="0" applyFont="1" applyFill="1" applyBorder="1"/>
    <xf numFmtId="0" fontId="2" fillId="7" borderId="2" xfId="0" applyNumberFormat="1" applyFont="1" applyFill="1" applyBorder="1"/>
    <xf numFmtId="3" fontId="0" fillId="6" borderId="0" xfId="0" applyNumberFormat="1" applyFont="1" applyFill="1"/>
    <xf numFmtId="3" fontId="4" fillId="6" borderId="0" xfId="0" applyNumberFormat="1" applyFont="1" applyFill="1" applyAlignment="1">
      <alignment horizontal="left" indent="2"/>
    </xf>
    <xf numFmtId="3" fontId="4" fillId="6" borderId="2" xfId="0" applyNumberFormat="1" applyFont="1" applyFill="1" applyBorder="1"/>
    <xf numFmtId="3" fontId="10" fillId="6" borderId="2" xfId="0" applyNumberFormat="1" applyFont="1" applyFill="1" applyBorder="1"/>
    <xf numFmtId="3" fontId="4" fillId="6" borderId="2" xfId="0" applyNumberFormat="1" applyFont="1" applyFill="1" applyBorder="1" applyAlignment="1">
      <alignment horizontal="left" indent="1"/>
    </xf>
    <xf numFmtId="3" fontId="10" fillId="6" borderId="2" xfId="0" applyNumberFormat="1" applyFont="1" applyFill="1" applyBorder="1" applyAlignment="1">
      <alignment horizontal="left" indent="1"/>
    </xf>
    <xf numFmtId="3" fontId="0" fillId="0" borderId="0" xfId="0" applyNumberFormat="1" applyFont="1" applyFill="1"/>
    <xf numFmtId="3" fontId="4" fillId="0" borderId="0" xfId="0" applyNumberFormat="1" applyFont="1" applyFill="1" applyAlignment="1">
      <alignment horizontal="left" indent="2"/>
    </xf>
    <xf numFmtId="3" fontId="2" fillId="0" borderId="1" xfId="0" applyNumberFormat="1" applyFont="1" applyFill="1" applyBorder="1"/>
    <xf numFmtId="3" fontId="4" fillId="0" borderId="2" xfId="0" applyNumberFormat="1" applyFont="1" applyFill="1" applyBorder="1" applyAlignment="1">
      <alignment horizontal="left" indent="1"/>
    </xf>
    <xf numFmtId="3" fontId="10" fillId="0" borderId="2" xfId="0" applyNumberFormat="1" applyFont="1" applyFill="1" applyBorder="1"/>
    <xf numFmtId="3" fontId="10" fillId="0" borderId="2" xfId="0" applyNumberFormat="1" applyFont="1" applyFill="1" applyBorder="1" applyAlignment="1">
      <alignment horizontal="left" indent="1"/>
    </xf>
    <xf numFmtId="3" fontId="4" fillId="6" borderId="0" xfId="0" applyNumberFormat="1" applyFont="1" applyFill="1" applyBorder="1" applyAlignment="1">
      <alignment horizontal="right"/>
    </xf>
    <xf numFmtId="0" fontId="0" fillId="7" borderId="3" xfId="0" applyFill="1" applyBorder="1" applyAlignment="1">
      <alignment horizontal="center" wrapText="1"/>
    </xf>
    <xf numFmtId="3" fontId="0" fillId="0" borderId="0" xfId="1" applyNumberFormat="1" applyFont="1"/>
    <xf numFmtId="164" fontId="0" fillId="6" borderId="0" xfId="1" applyNumberFormat="1" applyFont="1" applyFill="1" applyBorder="1"/>
    <xf numFmtId="9" fontId="2" fillId="7" borderId="0" xfId="0" quotePrefix="1" applyNumberFormat="1" applyFont="1" applyFill="1" applyBorder="1"/>
    <xf numFmtId="164" fontId="2" fillId="0" borderId="0" xfId="1" applyNumberFormat="1" applyFont="1" applyFill="1"/>
    <xf numFmtId="9" fontId="2" fillId="0" borderId="0" xfId="1" applyFont="1" applyFill="1"/>
    <xf numFmtId="3" fontId="0" fillId="6" borderId="0" xfId="0" applyNumberFormat="1" applyFill="1" applyBorder="1" applyAlignment="1">
      <alignment horizontal="left" indent="2"/>
    </xf>
    <xf numFmtId="3" fontId="0" fillId="6" borderId="0" xfId="3" applyNumberFormat="1" applyFont="1" applyFill="1" applyBorder="1"/>
    <xf numFmtId="3" fontId="2" fillId="6" borderId="1" xfId="0" applyNumberFormat="1" applyFont="1" applyFill="1" applyBorder="1"/>
    <xf numFmtId="3" fontId="2" fillId="6" borderId="8" xfId="0" applyNumberFormat="1" applyFont="1" applyFill="1" applyBorder="1"/>
    <xf numFmtId="9" fontId="2" fillId="6" borderId="1" xfId="1" applyFont="1" applyFill="1" applyBorder="1"/>
    <xf numFmtId="5" fontId="2" fillId="7" borderId="0" xfId="0" applyNumberFormat="1" applyFont="1" applyFill="1" applyBorder="1"/>
    <xf numFmtId="3" fontId="33" fillId="6" borderId="0" xfId="0" applyNumberFormat="1" applyFont="1" applyFill="1" applyBorder="1" applyAlignment="1">
      <alignment horizontal="left" indent="1"/>
    </xf>
    <xf numFmtId="3" fontId="33" fillId="6" borderId="0" xfId="0" applyNumberFormat="1" applyFont="1" applyFill="1" applyBorder="1"/>
    <xf numFmtId="3" fontId="33" fillId="6" borderId="0" xfId="0" applyNumberFormat="1" applyFont="1" applyFill="1"/>
    <xf numFmtId="3" fontId="33" fillId="0" borderId="0" xfId="0" applyNumberFormat="1" applyFont="1" applyFill="1" applyBorder="1" applyAlignment="1">
      <alignment horizontal="left" indent="1"/>
    </xf>
    <xf numFmtId="3" fontId="33" fillId="0" borderId="0" xfId="0" applyNumberFormat="1" applyFont="1" applyFill="1" applyBorder="1"/>
    <xf numFmtId="3" fontId="33" fillId="0" borderId="0" xfId="0" applyNumberFormat="1" applyFont="1"/>
    <xf numFmtId="3" fontId="34" fillId="6" borderId="0" xfId="0" applyNumberFormat="1" applyFont="1" applyFill="1" applyBorder="1"/>
    <xf numFmtId="3" fontId="32" fillId="0" borderId="0" xfId="0" applyNumberFormat="1" applyFont="1" applyFill="1" applyBorder="1"/>
    <xf numFmtId="3" fontId="32" fillId="0" borderId="0" xfId="0" applyNumberFormat="1" applyFont="1"/>
    <xf numFmtId="3" fontId="32" fillId="6" borderId="0" xfId="0" applyNumberFormat="1" applyFont="1" applyFill="1" applyBorder="1"/>
    <xf numFmtId="3" fontId="35" fillId="6" borderId="0" xfId="0" applyNumberFormat="1" applyFont="1" applyFill="1" applyBorder="1"/>
    <xf numFmtId="3" fontId="32" fillId="6" borderId="0" xfId="0" applyNumberFormat="1" applyFont="1" applyFill="1"/>
    <xf numFmtId="3" fontId="35" fillId="0" borderId="0" xfId="0" applyNumberFormat="1" applyFont="1" applyFill="1" applyBorder="1"/>
    <xf numFmtId="3" fontId="34" fillId="0" borderId="0" xfId="0" applyNumberFormat="1" applyFont="1" applyFill="1" applyBorder="1"/>
    <xf numFmtId="0" fontId="36" fillId="0" borderId="0" xfId="0" applyFont="1"/>
    <xf numFmtId="3" fontId="0" fillId="6" borderId="0" xfId="0" applyNumberFormat="1" applyFill="1"/>
    <xf numFmtId="0" fontId="2" fillId="7" borderId="0" xfId="0" applyFont="1" applyFill="1"/>
    <xf numFmtId="3" fontId="4" fillId="6" borderId="0" xfId="0" applyNumberFormat="1" applyFont="1" applyFill="1" applyBorder="1" applyAlignment="1">
      <alignment horizontal="left" indent="2"/>
    </xf>
    <xf numFmtId="3" fontId="2" fillId="6" borderId="0" xfId="0" applyNumberFormat="1" applyFont="1" applyFill="1" applyBorder="1" applyAlignment="1"/>
    <xf numFmtId="165" fontId="2" fillId="6" borderId="0" xfId="0" applyNumberFormat="1" applyFont="1" applyFill="1" applyBorder="1"/>
    <xf numFmtId="3" fontId="0" fillId="6" borderId="0" xfId="0" applyNumberFormat="1" applyFont="1" applyFill="1" applyBorder="1" applyAlignment="1">
      <alignment horizontal="left" indent="1"/>
    </xf>
    <xf numFmtId="165" fontId="38" fillId="0" borderId="4" xfId="0" applyNumberFormat="1" applyFont="1" applyBorder="1"/>
    <xf numFmtId="3" fontId="2" fillId="0" borderId="2" xfId="0" applyNumberFormat="1" applyFont="1" applyFill="1" applyBorder="1"/>
    <xf numFmtId="9" fontId="0" fillId="6" borderId="0" xfId="1" applyFont="1" applyFill="1"/>
    <xf numFmtId="3" fontId="37" fillId="6" borderId="0" xfId="0" applyNumberFormat="1" applyFont="1" applyFill="1" applyBorder="1"/>
    <xf numFmtId="3" fontId="0" fillId="6" borderId="0" xfId="1" applyNumberFormat="1" applyFont="1" applyFill="1" applyBorder="1"/>
    <xf numFmtId="0" fontId="10" fillId="7" borderId="0" xfId="0" applyFont="1" applyFill="1" applyBorder="1"/>
    <xf numFmtId="165" fontId="0" fillId="6" borderId="0" xfId="0" applyNumberFormat="1" applyFill="1"/>
    <xf numFmtId="3" fontId="4" fillId="6" borderId="0" xfId="0" applyNumberFormat="1" applyFont="1" applyFill="1"/>
    <xf numFmtId="165" fontId="4" fillId="6" borderId="5" xfId="0" applyNumberFormat="1" applyFont="1" applyFill="1" applyBorder="1"/>
    <xf numFmtId="3" fontId="10" fillId="6" borderId="0" xfId="0" applyNumberFormat="1" applyFont="1" applyFill="1"/>
    <xf numFmtId="165" fontId="10" fillId="6" borderId="0" xfId="0" applyNumberFormat="1" applyFont="1" applyFill="1"/>
    <xf numFmtId="165" fontId="10" fillId="6" borderId="5" xfId="0" applyNumberFormat="1" applyFont="1" applyFill="1" applyBorder="1"/>
    <xf numFmtId="3" fontId="2" fillId="6" borderId="0" xfId="0" applyNumberFormat="1" applyFont="1" applyFill="1"/>
    <xf numFmtId="3" fontId="4" fillId="6" borderId="5" xfId="0" applyNumberFormat="1" applyFont="1" applyFill="1" applyBorder="1"/>
    <xf numFmtId="3" fontId="0" fillId="0" borderId="0" xfId="0" applyNumberFormat="1" applyFill="1" applyAlignment="1">
      <alignment horizontal="left" indent="1"/>
    </xf>
    <xf numFmtId="3" fontId="0" fillId="6" borderId="0" xfId="0" applyNumberFormat="1" applyFill="1" applyAlignment="1">
      <alignment horizontal="left" indent="1"/>
    </xf>
    <xf numFmtId="3" fontId="2" fillId="0" borderId="3" xfId="0" applyNumberFormat="1" applyFont="1" applyFill="1" applyBorder="1"/>
    <xf numFmtId="3" fontId="0" fillId="0" borderId="3" xfId="0" applyNumberFormat="1" applyBorder="1"/>
    <xf numFmtId="3" fontId="38" fillId="0" borderId="3" xfId="0" applyNumberFormat="1" applyFont="1" applyBorder="1"/>
    <xf numFmtId="3" fontId="2" fillId="7" borderId="1" xfId="0" applyNumberFormat="1" applyFont="1" applyFill="1" applyBorder="1"/>
    <xf numFmtId="3" fontId="10" fillId="7" borderId="1" xfId="0" applyNumberFormat="1" applyFont="1" applyFill="1" applyBorder="1"/>
    <xf numFmtId="0" fontId="2" fillId="0" borderId="0" xfId="0" applyFont="1" applyFill="1" applyBorder="1" applyAlignment="1">
      <alignment horizontal="right"/>
    </xf>
    <xf numFmtId="0" fontId="2" fillId="7" borderId="10" xfId="0" applyFont="1" applyFill="1" applyBorder="1"/>
    <xf numFmtId="3" fontId="0" fillId="6" borderId="10" xfId="0" applyNumberFormat="1" applyFill="1" applyBorder="1"/>
    <xf numFmtId="3" fontId="2" fillId="6" borderId="10" xfId="0" applyNumberFormat="1" applyFont="1" applyFill="1" applyBorder="1"/>
    <xf numFmtId="9" fontId="0" fillId="6" borderId="10" xfId="1" applyFont="1" applyFill="1" applyBorder="1"/>
    <xf numFmtId="165" fontId="0" fillId="6" borderId="0" xfId="0" applyNumberFormat="1" applyFill="1" applyBorder="1"/>
    <xf numFmtId="164" fontId="0" fillId="6" borderId="10" xfId="1" applyNumberFormat="1" applyFont="1" applyFill="1" applyBorder="1"/>
    <xf numFmtId="165" fontId="0" fillId="6" borderId="10" xfId="0" applyNumberFormat="1" applyFill="1" applyBorder="1"/>
    <xf numFmtId="3" fontId="0" fillId="7" borderId="0" xfId="0" applyNumberFormat="1" applyFill="1" applyBorder="1"/>
    <xf numFmtId="3" fontId="2" fillId="7" borderId="0" xfId="0" applyNumberFormat="1" applyFont="1" applyFill="1" applyBorder="1"/>
    <xf numFmtId="9" fontId="2" fillId="6" borderId="10" xfId="1" applyFont="1" applyFill="1" applyBorder="1"/>
    <xf numFmtId="3" fontId="2" fillId="7" borderId="10" xfId="0" applyNumberFormat="1" applyFont="1" applyFill="1" applyBorder="1"/>
    <xf numFmtId="0" fontId="2" fillId="7" borderId="10" xfId="0" applyFont="1" applyFill="1" applyBorder="1" applyAlignment="1">
      <alignment wrapText="1"/>
    </xf>
    <xf numFmtId="3" fontId="1" fillId="0" borderId="0" xfId="3" applyNumberFormat="1" applyFont="1" applyFill="1" applyBorder="1"/>
    <xf numFmtId="3" fontId="1" fillId="6" borderId="0" xfId="3" applyNumberFormat="1" applyFont="1" applyFill="1" applyBorder="1"/>
    <xf numFmtId="3" fontId="4" fillId="0" borderId="0" xfId="0" applyNumberFormat="1" applyFont="1" applyBorder="1"/>
    <xf numFmtId="3" fontId="4" fillId="0" borderId="0" xfId="3" applyNumberFormat="1" applyFont="1" applyBorder="1"/>
    <xf numFmtId="3" fontId="0" fillId="0" borderId="0" xfId="0" applyNumberFormat="1" applyBorder="1" applyAlignment="1">
      <alignment horizontal="left" indent="1"/>
    </xf>
    <xf numFmtId="3" fontId="1" fillId="0" borderId="0" xfId="3" applyNumberFormat="1" applyFont="1" applyBorder="1"/>
    <xf numFmtId="3" fontId="12" fillId="6" borderId="0" xfId="0" applyNumberFormat="1" applyFont="1" applyFill="1" applyBorder="1" applyAlignment="1">
      <alignment horizontal="left" indent="8"/>
    </xf>
    <xf numFmtId="3" fontId="4" fillId="6" borderId="0" xfId="3" applyNumberFormat="1" applyFont="1" applyFill="1" applyBorder="1"/>
    <xf numFmtId="3" fontId="38" fillId="6" borderId="0" xfId="3" applyNumberFormat="1" applyFont="1" applyFill="1" applyBorder="1"/>
    <xf numFmtId="3" fontId="37" fillId="6" borderId="0" xfId="3" applyNumberFormat="1" applyFont="1" applyFill="1" applyBorder="1"/>
    <xf numFmtId="3" fontId="37" fillId="0" borderId="0" xfId="3" applyNumberFormat="1" applyFont="1" applyBorder="1"/>
    <xf numFmtId="3" fontId="4" fillId="0" borderId="0" xfId="0" applyNumberFormat="1" applyFont="1" applyBorder="1" applyAlignment="1">
      <alignment horizontal="right"/>
    </xf>
    <xf numFmtId="165" fontId="2" fillId="6" borderId="0" xfId="3" applyNumberFormat="1" applyFont="1" applyFill="1" applyBorder="1"/>
    <xf numFmtId="165" fontId="4" fillId="0" borderId="0" xfId="3" applyNumberFormat="1" applyFont="1" applyFill="1" applyBorder="1"/>
    <xf numFmtId="165" fontId="4" fillId="0" borderId="0" xfId="3" applyNumberFormat="1" applyFont="1" applyBorder="1"/>
    <xf numFmtId="165" fontId="1" fillId="6" borderId="0" xfId="3" applyNumberFormat="1" applyFont="1" applyFill="1" applyBorder="1"/>
    <xf numFmtId="165" fontId="1" fillId="0" borderId="0" xfId="3" applyNumberFormat="1" applyFont="1" applyBorder="1"/>
    <xf numFmtId="165" fontId="4" fillId="6" borderId="0" xfId="3" applyNumberFormat="1" applyFont="1" applyFill="1" applyBorder="1"/>
    <xf numFmtId="165" fontId="1" fillId="0" borderId="0" xfId="3" applyNumberFormat="1" applyFont="1" applyFill="1" applyBorder="1"/>
    <xf numFmtId="9" fontId="4" fillId="6" borderId="10" xfId="1" applyFont="1" applyFill="1" applyBorder="1"/>
    <xf numFmtId="0" fontId="2" fillId="7" borderId="0" xfId="0" applyFont="1" applyFill="1" applyBorder="1" applyAlignment="1">
      <alignment wrapText="1"/>
    </xf>
    <xf numFmtId="0" fontId="39" fillId="0" borderId="0" xfId="0" applyFont="1"/>
    <xf numFmtId="0" fontId="39" fillId="7" borderId="3" xfId="0" applyFont="1" applyFill="1" applyBorder="1"/>
    <xf numFmtId="0" fontId="40" fillId="0" borderId="0" xfId="0" applyFont="1" applyFill="1"/>
    <xf numFmtId="0" fontId="2" fillId="7" borderId="0" xfId="0" applyFont="1" applyFill="1" applyBorder="1" applyAlignment="1"/>
    <xf numFmtId="0" fontId="10" fillId="7" borderId="3" xfId="0" applyFont="1" applyFill="1" applyBorder="1" applyAlignment="1">
      <alignment horizontal="centerContinuous"/>
    </xf>
    <xf numFmtId="0" fontId="0" fillId="7" borderId="4" xfId="0" applyFill="1" applyBorder="1" applyAlignment="1">
      <alignment horizontal="centerContinuous"/>
    </xf>
    <xf numFmtId="0" fontId="0" fillId="7" borderId="3" xfId="0" applyFill="1" applyBorder="1" applyAlignment="1">
      <alignment horizontal="centerContinuous"/>
    </xf>
    <xf numFmtId="3" fontId="2" fillId="7" borderId="0" xfId="0" applyNumberFormat="1" applyFont="1" applyFill="1" applyBorder="1" applyAlignment="1"/>
    <xf numFmtId="3" fontId="2" fillId="7" borderId="10" xfId="0" applyNumberFormat="1" applyFont="1" applyFill="1" applyBorder="1" applyAlignment="1"/>
    <xf numFmtId="3" fontId="0" fillId="6" borderId="0" xfId="0" applyNumberFormat="1" applyFill="1" applyBorder="1" applyAlignment="1"/>
    <xf numFmtId="3" fontId="0" fillId="6" borderId="10" xfId="0" applyNumberFormat="1" applyFill="1" applyBorder="1" applyAlignment="1"/>
    <xf numFmtId="3" fontId="2" fillId="0" borderId="10" xfId="0" applyNumberFormat="1" applyFont="1" applyFill="1" applyBorder="1" applyAlignment="1"/>
    <xf numFmtId="9" fontId="0" fillId="6" borderId="0" xfId="1" applyFont="1" applyFill="1" applyBorder="1" applyAlignment="1"/>
    <xf numFmtId="9" fontId="0" fillId="6" borderId="10" xfId="1" applyFont="1" applyFill="1" applyBorder="1" applyAlignment="1"/>
    <xf numFmtId="3" fontId="0" fillId="0" borderId="0" xfId="0" applyNumberFormat="1" applyFill="1" applyBorder="1" applyAlignment="1"/>
    <xf numFmtId="165" fontId="0" fillId="0" borderId="0" xfId="0" applyNumberFormat="1" applyFill="1" applyBorder="1" applyAlignment="1"/>
    <xf numFmtId="165" fontId="0" fillId="0" borderId="10" xfId="0" applyNumberFormat="1" applyFill="1" applyBorder="1" applyAlignment="1"/>
    <xf numFmtId="3" fontId="0" fillId="0" borderId="10" xfId="0" applyNumberFormat="1" applyFill="1" applyBorder="1" applyAlignment="1"/>
    <xf numFmtId="0" fontId="3" fillId="2" borderId="0" xfId="0" applyFont="1" applyFill="1" applyAlignment="1">
      <alignment horizontal="center"/>
    </xf>
    <xf numFmtId="0" fontId="26" fillId="0" borderId="0" xfId="0" applyFont="1" applyAlignment="1">
      <alignment horizontal="center"/>
    </xf>
    <xf numFmtId="0" fontId="3" fillId="0" borderId="0" xfId="0" applyFont="1" applyAlignment="1">
      <alignment horizontal="center"/>
    </xf>
    <xf numFmtId="0" fontId="3" fillId="2" borderId="0" xfId="0" applyFont="1" applyFill="1" applyAlignment="1">
      <alignment horizontal="center" vertical="top"/>
    </xf>
    <xf numFmtId="0" fontId="0" fillId="0" borderId="0" xfId="0" applyAlignment="1">
      <alignment horizontal="center" vertical="top"/>
    </xf>
    <xf numFmtId="0" fontId="28" fillId="0" borderId="3" xfId="0" applyFont="1" applyFill="1" applyBorder="1" applyAlignment="1">
      <alignment horizontal="left" vertical="top" wrapText="1"/>
    </xf>
    <xf numFmtId="0" fontId="28" fillId="0" borderId="3" xfId="0" applyFont="1" applyBorder="1" applyAlignment="1">
      <alignment wrapText="1"/>
    </xf>
    <xf numFmtId="0" fontId="28" fillId="0" borderId="0" xfId="0" applyFont="1" applyAlignment="1">
      <alignment wrapText="1"/>
    </xf>
    <xf numFmtId="0" fontId="0" fillId="0" borderId="3" xfId="0" applyFont="1" applyFill="1" applyBorder="1" applyAlignment="1">
      <alignment horizontal="left" vertical="top" wrapText="1"/>
    </xf>
    <xf numFmtId="0" fontId="0" fillId="0" borderId="3" xfId="0" applyBorder="1" applyAlignment="1">
      <alignment wrapText="1"/>
    </xf>
    <xf numFmtId="0" fontId="0" fillId="0" borderId="0" xfId="0" applyBorder="1" applyAlignment="1">
      <alignment wrapText="1"/>
    </xf>
    <xf numFmtId="0" fontId="0" fillId="0" borderId="3" xfId="0" applyFill="1" applyBorder="1" applyAlignment="1">
      <alignment horizontal="left" vertical="top" wrapText="1"/>
    </xf>
    <xf numFmtId="0" fontId="0" fillId="0" borderId="0" xfId="0" applyAlignment="1">
      <alignment wrapText="1"/>
    </xf>
    <xf numFmtId="0" fontId="32" fillId="7" borderId="0" xfId="0" applyFont="1" applyFill="1" applyBorder="1" applyAlignment="1">
      <alignment wrapText="1"/>
    </xf>
    <xf numFmtId="3" fontId="32" fillId="0" borderId="0" xfId="0" applyNumberFormat="1" applyFont="1" applyFill="1" applyBorder="1" applyAlignment="1">
      <alignment wrapText="1"/>
    </xf>
    <xf numFmtId="0" fontId="32" fillId="7" borderId="0" xfId="0" applyFont="1" applyFill="1" applyBorder="1" applyAlignment="1"/>
    <xf numFmtId="3" fontId="32" fillId="0" borderId="0" xfId="0" applyNumberFormat="1" applyFont="1" applyFill="1" applyBorder="1" applyAlignment="1"/>
    <xf numFmtId="0" fontId="2" fillId="7" borderId="0" xfId="0" applyFont="1" applyFill="1" applyBorder="1" applyAlignment="1">
      <alignment horizontal="center"/>
    </xf>
    <xf numFmtId="3" fontId="0" fillId="0" borderId="0" xfId="0" applyNumberFormat="1" applyFill="1" applyBorder="1" applyAlignment="1">
      <alignment horizontal="left" wrapText="1" indent="1"/>
    </xf>
    <xf numFmtId="3" fontId="0" fillId="6" borderId="0" xfId="0" applyNumberFormat="1" applyFill="1" applyBorder="1" applyAlignment="1">
      <alignment horizontal="left" wrapText="1" indent="1"/>
    </xf>
    <xf numFmtId="0" fontId="10" fillId="7" borderId="10" xfId="0" applyFont="1" applyFill="1" applyBorder="1" applyAlignment="1">
      <alignment wrapText="1"/>
    </xf>
    <xf numFmtId="3" fontId="4" fillId="7" borderId="10" xfId="0" applyNumberFormat="1" applyFont="1" applyFill="1" applyBorder="1" applyAlignment="1">
      <alignment wrapText="1"/>
    </xf>
    <xf numFmtId="0" fontId="10" fillId="7" borderId="0" xfId="0" applyFont="1" applyFill="1" applyBorder="1" applyAlignment="1">
      <alignment wrapText="1"/>
    </xf>
    <xf numFmtId="3" fontId="4" fillId="0" borderId="0" xfId="0" applyNumberFormat="1" applyFont="1" applyFill="1" applyBorder="1" applyAlignment="1">
      <alignment wrapText="1"/>
    </xf>
    <xf numFmtId="0" fontId="2" fillId="7" borderId="0" xfId="0" applyFont="1" applyFill="1" applyBorder="1" applyAlignment="1">
      <alignment horizontal="center" vertical="top" wrapText="1"/>
    </xf>
    <xf numFmtId="0" fontId="2" fillId="7" borderId="10" xfId="0" applyFont="1" applyFill="1" applyBorder="1" applyAlignment="1">
      <alignment horizontal="center" vertical="top" wrapText="1"/>
    </xf>
    <xf numFmtId="0" fontId="2" fillId="7" borderId="12" xfId="0" applyFont="1" applyFill="1" applyBorder="1" applyAlignment="1">
      <alignment horizontal="center"/>
    </xf>
    <xf numFmtId="0" fontId="12" fillId="0" borderId="0" xfId="0" applyFont="1" applyAlignment="1">
      <alignment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2" fillId="7" borderId="3" xfId="0" applyFont="1" applyFill="1" applyBorder="1" applyAlignment="1">
      <alignment horizontal="center"/>
    </xf>
    <xf numFmtId="0" fontId="2" fillId="7" borderId="0" xfId="0" applyFont="1" applyFill="1" applyBorder="1" applyAlignment="1">
      <alignment wrapText="1"/>
    </xf>
    <xf numFmtId="3" fontId="0" fillId="7" borderId="1" xfId="0" applyNumberFormat="1" applyFill="1" applyBorder="1" applyAlignment="1">
      <alignment wrapText="1"/>
    </xf>
    <xf numFmtId="0" fontId="2" fillId="7" borderId="11" xfId="0" applyFont="1" applyFill="1" applyBorder="1" applyAlignment="1">
      <alignment wrapText="1"/>
    </xf>
    <xf numFmtId="3" fontId="0" fillId="7" borderId="8" xfId="0" applyNumberFormat="1" applyFill="1" applyBorder="1" applyAlignment="1">
      <alignment wrapText="1"/>
    </xf>
    <xf numFmtId="0" fontId="10" fillId="7" borderId="5" xfId="0" applyFont="1" applyFill="1" applyBorder="1" applyAlignment="1">
      <alignment wrapText="1"/>
    </xf>
    <xf numFmtId="3" fontId="4" fillId="7" borderId="6" xfId="0" applyNumberFormat="1" applyFont="1" applyFill="1" applyBorder="1" applyAlignment="1">
      <alignment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wrapText="1"/>
    </xf>
    <xf numFmtId="0" fontId="13" fillId="0" borderId="0" xfId="0" applyFont="1" applyAlignment="1">
      <alignment horizontal="left" vertical="center" wrapText="1"/>
    </xf>
    <xf numFmtId="0" fontId="4" fillId="0" borderId="0" xfId="0" applyFont="1" applyAlignment="1">
      <alignment horizontal="left" vertical="top" wrapText="1"/>
    </xf>
    <xf numFmtId="3" fontId="2" fillId="7" borderId="0" xfId="0" applyNumberFormat="1" applyFont="1" applyFill="1" applyBorder="1" applyAlignment="1">
      <alignment wrapText="1"/>
    </xf>
    <xf numFmtId="3" fontId="0" fillId="7" borderId="0" xfId="0" applyNumberFormat="1" applyFill="1" applyBorder="1" applyAlignment="1">
      <alignment wrapText="1"/>
    </xf>
    <xf numFmtId="3" fontId="0" fillId="0" borderId="0" xfId="0" applyNumberFormat="1" applyBorder="1" applyAlignment="1"/>
    <xf numFmtId="3" fontId="0" fillId="0" borderId="0" xfId="0" applyNumberFormat="1" applyBorder="1" applyAlignment="1">
      <alignment vertical="top"/>
    </xf>
    <xf numFmtId="0" fontId="12" fillId="0" borderId="0" xfId="0" applyFont="1" applyAlignment="1"/>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2" fillId="7" borderId="3" xfId="0" applyFont="1" applyFill="1" applyBorder="1" applyAlignment="1">
      <alignment horizontal="center" wrapText="1"/>
    </xf>
    <xf numFmtId="0" fontId="0" fillId="7" borderId="3" xfId="0" applyFill="1" applyBorder="1" applyAlignment="1">
      <alignment horizontal="center" wrapText="1"/>
    </xf>
    <xf numFmtId="0" fontId="0" fillId="7" borderId="0" xfId="0" applyFill="1" applyAlignment="1">
      <alignment wrapText="1"/>
    </xf>
  </cellXfs>
  <cellStyles count="4">
    <cellStyle name="Hyperlänk" xfId="2" builtinId="8"/>
    <cellStyle name="Normal" xfId="0" builtinId="0"/>
    <cellStyle name="Procent" xfId="1" builtinId="5"/>
    <cellStyle name="Tusental" xfId="3" builtinId="3"/>
  </cellStyles>
  <dxfs count="8">
    <dxf>
      <font>
        <b val="0"/>
        <i val="0"/>
        <strike val="0"/>
        <condense val="0"/>
        <extend val="0"/>
        <outline val="0"/>
        <shadow val="0"/>
        <u val="none"/>
        <vertAlign val="baseline"/>
        <sz val="11"/>
        <color theme="1"/>
        <name val="Yu Gothic UI"/>
        <family val="2"/>
        <scheme val="minor"/>
      </font>
      <numFmt numFmtId="9" formatCode="#,##0\ &quot;kr&quot;;\-#,##0\ &quot;kr&quot;"/>
      <fill>
        <patternFill patternType="none">
          <fgColor indexed="64"/>
          <bgColor indexed="65"/>
        </patternFill>
      </fill>
    </dxf>
    <dxf>
      <font>
        <strike val="0"/>
        <outline val="0"/>
        <shadow val="0"/>
        <u val="none"/>
        <vertAlign val="baseline"/>
        <sz val="11"/>
        <color theme="1"/>
        <name val="Yu Gothic UI"/>
        <family val="2"/>
        <scheme val="minor"/>
      </font>
    </dxf>
    <dxf>
      <font>
        <strike val="0"/>
        <outline val="0"/>
        <shadow val="0"/>
        <u val="none"/>
        <vertAlign val="baseline"/>
        <sz val="11"/>
        <color theme="1"/>
        <name val="Yu Gothic UI"/>
        <family val="2"/>
        <scheme val="minor"/>
      </font>
    </dxf>
    <dxf>
      <font>
        <strike val="0"/>
        <outline val="0"/>
        <shadow val="0"/>
        <u val="none"/>
        <vertAlign val="baseline"/>
        <sz val="11"/>
        <color theme="1"/>
        <name val="Yu Gothic UI"/>
        <family val="2"/>
        <scheme val="minor"/>
      </font>
    </dxf>
    <dxf>
      <font>
        <strike val="0"/>
        <outline val="0"/>
        <shadow val="0"/>
        <u val="none"/>
        <vertAlign val="baseline"/>
        <sz val="11"/>
        <color theme="1"/>
        <name val="Yu Gothic UI"/>
        <family val="2"/>
        <scheme val="minor"/>
      </font>
    </dxf>
    <dxf>
      <font>
        <b/>
        <i val="0"/>
        <strike val="0"/>
        <condense val="0"/>
        <extend val="0"/>
        <outline val="0"/>
        <shadow val="0"/>
        <u val="none"/>
        <vertAlign val="baseline"/>
        <sz val="11"/>
        <color theme="1"/>
        <name val="Yu Gothic UI"/>
        <family val="2"/>
        <scheme val="minor"/>
      </font>
      <fill>
        <patternFill patternType="none">
          <fgColor indexed="64"/>
          <bgColor indexed="65"/>
        </patternFill>
      </fill>
    </dxf>
    <dxf>
      <font>
        <color theme="1"/>
      </font>
      <fill>
        <patternFill>
          <bgColor theme="2"/>
        </patternFill>
      </fill>
    </dxf>
    <dxf>
      <font>
        <color theme="0"/>
      </font>
      <fill>
        <patternFill>
          <bgColor theme="4"/>
        </patternFill>
      </fill>
    </dxf>
  </dxfs>
  <tableStyles count="1" defaultTableStyle="TableStyleMedium2" defaultPivotStyle="PivotStyleLight16">
    <tableStyle name="Tabellformat 1" pivot="0" count="2" xr9:uid="{9F725B0E-71A5-423F-B8D3-61BFB1691EFF}">
      <tableStyleElement type="headerRow" dxfId="7"/>
      <tableStyleElement type="firstRowStripe" dxfId="6"/>
    </tableStyle>
  </tableStyles>
  <colors>
    <mruColors>
      <color rgb="FFE5DDD9"/>
      <color rgb="FFF7F7F7"/>
      <color rgb="FF7D2B40"/>
      <color rgb="FFE06C00"/>
      <color rgb="FFCCDEE1"/>
      <color rgb="FF003D47"/>
      <color rgb="FFE68933"/>
      <color rgb="FFF6F3F2"/>
      <color rgb="FF4F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78"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'Kostnader och intäkter 1'!$E$3</c:f>
              <c:strCache>
                <c:ptCount val="1"/>
                <c:pt idx="0">
                  <c:v>Externa kostnader</c:v>
                </c:pt>
              </c:strCache>
            </c:strRef>
          </c:tx>
          <c:spPr>
            <a:solidFill>
              <a:schemeClr val="accent2"/>
            </a:solidFill>
            <a:ln w="9525" cap="flat" cmpd="sng" algn="ctr">
              <a:solidFill>
                <a:schemeClr val="accent2"/>
              </a:solidFill>
              <a:prstDash val="solid"/>
              <a:round/>
              <a:headEnd type="none" w="med" len="med"/>
              <a:tailEnd type="none" w="med" len="med"/>
            </a:ln>
            <a:effectLst/>
          </c:spPr>
          <c:invertIfNegative val="0"/>
          <c:cat>
            <c:strRef>
              <c:extLst>
                <c:ext xmlns:c15="http://schemas.microsoft.com/office/drawing/2012/chart" uri="{02D57815-91ED-43cb-92C2-25804820EDAC}">
                  <c15:fullRef>
                    <c15:sqref>'Kostnader och intäkter 1'!$C$5:$C$21</c15:sqref>
                  </c15:fullRef>
                </c:ext>
              </c:extLst>
              <c:f>('Kostnader och intäkter 1'!$C$5:$C$11,'Kostnader och intäkter 1'!$C$13:$C$17,'Kostnader och intäkter 1'!$C$19,'Kostnader och intäkter 1'!$C$21)</c:f>
              <c:strCache>
                <c:ptCount val="14"/>
                <c:pt idx="0">
                  <c:v>Politisk verksamhet (H&amp;S)</c:v>
                </c:pt>
                <c:pt idx="1">
                  <c:v>Primärvård</c:v>
                </c:pt>
                <c:pt idx="2">
                  <c:v>Specialiserad psykiatrisk vård</c:v>
                </c:pt>
                <c:pt idx="3">
                  <c:v>Specialiserad somatisk vård</c:v>
                </c:pt>
                <c:pt idx="4">
                  <c:v>Tandvård</c:v>
                </c:pt>
                <c:pt idx="5">
                  <c:v>Övrig hälso- och sjukvård</c:v>
                </c:pt>
                <c:pt idx="6">
                  <c:v>Läkemedel inom förmånen</c:v>
                </c:pt>
                <c:pt idx="7">
                  <c:v>Utbildning</c:v>
                </c:pt>
                <c:pt idx="8">
                  <c:v>Kultur</c:v>
                </c:pt>
                <c:pt idx="9">
                  <c:v>Trafik och infrastruktur</c:v>
                </c:pt>
                <c:pt idx="10">
                  <c:v>Allmän regional utveckling</c:v>
                </c:pt>
                <c:pt idx="11">
                  <c:v>Politisk verksamhet (Regional utveckling)</c:v>
                </c:pt>
                <c:pt idx="12">
                  <c:v>Serviceverksamheter</c:v>
                </c:pt>
                <c:pt idx="13">
                  <c:v>Övrigt</c:v>
                </c:pt>
              </c:strCache>
            </c:strRef>
          </c:cat>
          <c:val>
            <c:numRef>
              <c:extLst>
                <c:ext xmlns:c15="http://schemas.microsoft.com/office/drawing/2012/chart" uri="{02D57815-91ED-43cb-92C2-25804820EDAC}">
                  <c15:fullRef>
                    <c15:sqref>'Kostnader och intäkter 1'!$E$5:$E$21</c15:sqref>
                  </c15:fullRef>
                </c:ext>
              </c:extLst>
              <c:f>('Kostnader och intäkter 1'!$E$5:$E$11,'Kostnader och intäkter 1'!$E$13:$E$17,'Kostnader och intäkter 1'!$E$19,'Kostnader och intäkter 1'!$E$21)</c:f>
              <c:numCache>
                <c:formatCode>#,##0</c:formatCode>
                <c:ptCount val="14"/>
                <c:pt idx="0">
                  <c:v>-1408.0607523244475</c:v>
                </c:pt>
                <c:pt idx="1">
                  <c:v>-64386.789800268511</c:v>
                </c:pt>
                <c:pt idx="2">
                  <c:v>-27389.708447351743</c:v>
                </c:pt>
                <c:pt idx="3">
                  <c:v>-147802.04673526029</c:v>
                </c:pt>
                <c:pt idx="4">
                  <c:v>-9763.0153288003803</c:v>
                </c:pt>
                <c:pt idx="5">
                  <c:v>-31606.035380463854</c:v>
                </c:pt>
                <c:pt idx="6">
                  <c:v>-28118.103438561557</c:v>
                </c:pt>
                <c:pt idx="7">
                  <c:v>-2385.4133308751175</c:v>
                </c:pt>
                <c:pt idx="8">
                  <c:v>-5536.9867316650534</c:v>
                </c:pt>
                <c:pt idx="9">
                  <c:v>-39061.724112690448</c:v>
                </c:pt>
                <c:pt idx="10">
                  <c:v>-2765.2278365473439</c:v>
                </c:pt>
                <c:pt idx="11">
                  <c:v>-310.17067750539422</c:v>
                </c:pt>
                <c:pt idx="12">
                  <c:v>-103096.15444395049</c:v>
                </c:pt>
                <c:pt idx="13">
                  <c:v>-8089.9840758099999</c:v>
                </c:pt>
              </c:numCache>
            </c:numRef>
          </c:val>
          <c:extLst>
            <c:ext xmlns:c16="http://schemas.microsoft.com/office/drawing/2014/chart" uri="{C3380CC4-5D6E-409C-BE32-E72D297353CC}">
              <c16:uniqueId val="{00000000-05FB-46B1-BF7E-E5702B73AE4C}"/>
            </c:ext>
          </c:extLst>
        </c:ser>
        <c:ser>
          <c:idx val="1"/>
          <c:order val="1"/>
          <c:tx>
            <c:strRef>
              <c:f>'Kostnader och intäkter 1'!$F$3</c:f>
              <c:strCache>
                <c:ptCount val="1"/>
                <c:pt idx="0">
                  <c:v>Interna kostnader</c:v>
                </c:pt>
              </c:strCache>
            </c:strRef>
          </c:tx>
          <c:spPr>
            <a:pattFill prst="dkUpDiag">
              <a:fgClr>
                <a:schemeClr val="accent2"/>
              </a:fgClr>
              <a:bgClr>
                <a:schemeClr val="bg1"/>
              </a:bgClr>
            </a:pattFill>
            <a:ln w="9525" cap="flat" cmpd="sng" algn="ctr">
              <a:solidFill>
                <a:schemeClr val="accent2"/>
              </a:solidFill>
              <a:prstDash val="solid"/>
              <a:round/>
              <a:headEnd type="none" w="med" len="med"/>
              <a:tailEnd type="none" w="med" len="med"/>
            </a:ln>
            <a:effectLst/>
          </c:spPr>
          <c:invertIfNegative val="0"/>
          <c:cat>
            <c:strRef>
              <c:extLst>
                <c:ext xmlns:c15="http://schemas.microsoft.com/office/drawing/2012/chart" uri="{02D57815-91ED-43cb-92C2-25804820EDAC}">
                  <c15:fullRef>
                    <c15:sqref>'Kostnader och intäkter 1'!$C$5:$C$21</c15:sqref>
                  </c15:fullRef>
                </c:ext>
              </c:extLst>
              <c:f>('Kostnader och intäkter 1'!$C$5:$C$11,'Kostnader och intäkter 1'!$C$13:$C$17,'Kostnader och intäkter 1'!$C$19,'Kostnader och intäkter 1'!$C$21)</c:f>
              <c:strCache>
                <c:ptCount val="14"/>
                <c:pt idx="0">
                  <c:v>Politisk verksamhet (H&amp;S)</c:v>
                </c:pt>
                <c:pt idx="1">
                  <c:v>Primärvård</c:v>
                </c:pt>
                <c:pt idx="2">
                  <c:v>Specialiserad psykiatrisk vård</c:v>
                </c:pt>
                <c:pt idx="3">
                  <c:v>Specialiserad somatisk vård</c:v>
                </c:pt>
                <c:pt idx="4">
                  <c:v>Tandvård</c:v>
                </c:pt>
                <c:pt idx="5">
                  <c:v>Övrig hälso- och sjukvård</c:v>
                </c:pt>
                <c:pt idx="6">
                  <c:v>Läkemedel inom förmånen</c:v>
                </c:pt>
                <c:pt idx="7">
                  <c:v>Utbildning</c:v>
                </c:pt>
                <c:pt idx="8">
                  <c:v>Kultur</c:v>
                </c:pt>
                <c:pt idx="9">
                  <c:v>Trafik och infrastruktur</c:v>
                </c:pt>
                <c:pt idx="10">
                  <c:v>Allmän regional utveckling</c:v>
                </c:pt>
                <c:pt idx="11">
                  <c:v>Politisk verksamhet (Regional utveckling)</c:v>
                </c:pt>
                <c:pt idx="12">
                  <c:v>Serviceverksamheter</c:v>
                </c:pt>
                <c:pt idx="13">
                  <c:v>Övrigt</c:v>
                </c:pt>
              </c:strCache>
            </c:strRef>
          </c:cat>
          <c:val>
            <c:numRef>
              <c:extLst>
                <c:ext xmlns:c15="http://schemas.microsoft.com/office/drawing/2012/chart" uri="{02D57815-91ED-43cb-92C2-25804820EDAC}">
                  <c15:fullRef>
                    <c15:sqref>'Kostnader och intäkter 1'!$F$5:$F$21</c15:sqref>
                  </c15:fullRef>
                </c:ext>
              </c:extLst>
              <c:f>('Kostnader och intäkter 1'!$F$5:$F$11,'Kostnader och intäkter 1'!$F$13:$F$17,'Kostnader och intäkter 1'!$F$19,'Kostnader och intäkter 1'!$F$21)</c:f>
              <c:numCache>
                <c:formatCode>#,##0</c:formatCode>
                <c:ptCount val="14"/>
                <c:pt idx="0">
                  <c:v>-170.82833018774778</c:v>
                </c:pt>
                <c:pt idx="1">
                  <c:v>-29506.913804247193</c:v>
                </c:pt>
                <c:pt idx="2">
                  <c:v>-11746.573279952983</c:v>
                </c:pt>
                <c:pt idx="3">
                  <c:v>-90760.141644048243</c:v>
                </c:pt>
                <c:pt idx="4">
                  <c:v>-3488.4414190016005</c:v>
                </c:pt>
                <c:pt idx="5">
                  <c:v>-12047.041906553426</c:v>
                </c:pt>
                <c:pt idx="6">
                  <c:v>0</c:v>
                </c:pt>
                <c:pt idx="7">
                  <c:v>-827.6371426228136</c:v>
                </c:pt>
                <c:pt idx="8">
                  <c:v>-1003.0580752658402</c:v>
                </c:pt>
                <c:pt idx="9">
                  <c:v>-1262.2390000783018</c:v>
                </c:pt>
                <c:pt idx="10">
                  <c:v>-453.82218108515281</c:v>
                </c:pt>
                <c:pt idx="11">
                  <c:v>-28.721501640465579</c:v>
                </c:pt>
                <c:pt idx="12">
                  <c:v>-12578.747786022555</c:v>
                </c:pt>
                <c:pt idx="13">
                  <c:v>0</c:v>
                </c:pt>
              </c:numCache>
            </c:numRef>
          </c:val>
          <c:extLst>
            <c:ext xmlns:c16="http://schemas.microsoft.com/office/drawing/2014/chart" uri="{C3380CC4-5D6E-409C-BE32-E72D297353CC}">
              <c16:uniqueId val="{00000001-05FB-46B1-BF7E-E5702B73AE4C}"/>
            </c:ext>
          </c:extLst>
        </c:ser>
        <c:ser>
          <c:idx val="2"/>
          <c:order val="2"/>
          <c:tx>
            <c:strRef>
              <c:f>'Kostnader och intäkter 1'!$G$3</c:f>
              <c:strCache>
                <c:ptCount val="1"/>
                <c:pt idx="0">
                  <c:v>Externa intäkter</c:v>
                </c:pt>
              </c:strCache>
            </c:strRef>
          </c:tx>
          <c:spPr>
            <a:solidFill>
              <a:schemeClr val="accent1"/>
            </a:solidFill>
            <a:ln w="9525" cap="flat" cmpd="sng" algn="ctr">
              <a:solidFill>
                <a:schemeClr val="accent1"/>
              </a:solidFill>
              <a:prstDash val="solid"/>
              <a:round/>
              <a:headEnd type="none" w="med" len="med"/>
              <a:tailEnd type="none" w="med" len="med"/>
            </a:ln>
            <a:effectLst/>
          </c:spPr>
          <c:invertIfNegative val="0"/>
          <c:cat>
            <c:strRef>
              <c:extLst>
                <c:ext xmlns:c15="http://schemas.microsoft.com/office/drawing/2012/chart" uri="{02D57815-91ED-43cb-92C2-25804820EDAC}">
                  <c15:fullRef>
                    <c15:sqref>'Kostnader och intäkter 1'!$C$5:$C$21</c15:sqref>
                  </c15:fullRef>
                </c:ext>
              </c:extLst>
              <c:f>('Kostnader och intäkter 1'!$C$5:$C$11,'Kostnader och intäkter 1'!$C$13:$C$17,'Kostnader och intäkter 1'!$C$19,'Kostnader och intäkter 1'!$C$21)</c:f>
              <c:strCache>
                <c:ptCount val="14"/>
                <c:pt idx="0">
                  <c:v>Politisk verksamhet (H&amp;S)</c:v>
                </c:pt>
                <c:pt idx="1">
                  <c:v>Primärvård</c:v>
                </c:pt>
                <c:pt idx="2">
                  <c:v>Specialiserad psykiatrisk vård</c:v>
                </c:pt>
                <c:pt idx="3">
                  <c:v>Specialiserad somatisk vård</c:v>
                </c:pt>
                <c:pt idx="4">
                  <c:v>Tandvård</c:v>
                </c:pt>
                <c:pt idx="5">
                  <c:v>Övrig hälso- och sjukvård</c:v>
                </c:pt>
                <c:pt idx="6">
                  <c:v>Läkemedel inom förmånen</c:v>
                </c:pt>
                <c:pt idx="7">
                  <c:v>Utbildning</c:v>
                </c:pt>
                <c:pt idx="8">
                  <c:v>Kultur</c:v>
                </c:pt>
                <c:pt idx="9">
                  <c:v>Trafik och infrastruktur</c:v>
                </c:pt>
                <c:pt idx="10">
                  <c:v>Allmän regional utveckling</c:v>
                </c:pt>
                <c:pt idx="11">
                  <c:v>Politisk verksamhet (Regional utveckling)</c:v>
                </c:pt>
                <c:pt idx="12">
                  <c:v>Serviceverksamheter</c:v>
                </c:pt>
                <c:pt idx="13">
                  <c:v>Övrigt</c:v>
                </c:pt>
              </c:strCache>
            </c:strRef>
          </c:cat>
          <c:val>
            <c:numRef>
              <c:extLst>
                <c:ext xmlns:c15="http://schemas.microsoft.com/office/drawing/2012/chart" uri="{02D57815-91ED-43cb-92C2-25804820EDAC}">
                  <c15:fullRef>
                    <c15:sqref>'Kostnader och intäkter 1'!$G$5:$G$21</c15:sqref>
                  </c15:fullRef>
                </c:ext>
              </c:extLst>
              <c:f>('Kostnader och intäkter 1'!$G$5:$G$11,'Kostnader och intäkter 1'!$G$13:$G$17,'Kostnader och intäkter 1'!$G$19,'Kostnader och intäkter 1'!$G$21)</c:f>
              <c:numCache>
                <c:formatCode>#,##0</c:formatCode>
                <c:ptCount val="14"/>
                <c:pt idx="0">
                  <c:v>14.864534608578188</c:v>
                </c:pt>
                <c:pt idx="1">
                  <c:v>11819.043613271815</c:v>
                </c:pt>
                <c:pt idx="2">
                  <c:v>4176.6010578371151</c:v>
                </c:pt>
                <c:pt idx="3">
                  <c:v>26577.407981346001</c:v>
                </c:pt>
                <c:pt idx="4">
                  <c:v>3954.76711399332</c:v>
                </c:pt>
                <c:pt idx="5">
                  <c:v>12071.108023214651</c:v>
                </c:pt>
                <c:pt idx="7">
                  <c:v>1787.9847017671946</c:v>
                </c:pt>
                <c:pt idx="8">
                  <c:v>1781.8446132315739</c:v>
                </c:pt>
                <c:pt idx="9">
                  <c:v>10101.925239578881</c:v>
                </c:pt>
                <c:pt idx="10">
                  <c:v>829.50328618352114</c:v>
                </c:pt>
                <c:pt idx="11">
                  <c:v>19.066826678448052</c:v>
                </c:pt>
                <c:pt idx="12">
                  <c:v>26917.359292413414</c:v>
                </c:pt>
              </c:numCache>
            </c:numRef>
          </c:val>
          <c:extLst>
            <c:ext xmlns:c16="http://schemas.microsoft.com/office/drawing/2014/chart" uri="{C3380CC4-5D6E-409C-BE32-E72D297353CC}">
              <c16:uniqueId val="{00000002-05FB-46B1-BF7E-E5702B73AE4C}"/>
            </c:ext>
          </c:extLst>
        </c:ser>
        <c:ser>
          <c:idx val="3"/>
          <c:order val="3"/>
          <c:tx>
            <c:strRef>
              <c:f>'Kostnader och intäkter 1'!$H$3</c:f>
              <c:strCache>
                <c:ptCount val="1"/>
                <c:pt idx="0">
                  <c:v>Interna intäkter</c:v>
                </c:pt>
              </c:strCache>
            </c:strRef>
          </c:tx>
          <c:spPr>
            <a:pattFill prst="dkDnDiag">
              <a:fgClr>
                <a:schemeClr val="accent1"/>
              </a:fgClr>
              <a:bgClr>
                <a:schemeClr val="bg1"/>
              </a:bgClr>
            </a:pattFill>
            <a:ln w="9525" cap="flat" cmpd="sng" algn="ctr">
              <a:solidFill>
                <a:schemeClr val="accent1"/>
              </a:solidFill>
              <a:prstDash val="solid"/>
              <a:round/>
              <a:headEnd type="none" w="med" len="med"/>
              <a:tailEnd type="none" w="med" len="med"/>
            </a:ln>
            <a:effectLst/>
          </c:spPr>
          <c:invertIfNegative val="0"/>
          <c:cat>
            <c:strRef>
              <c:extLst>
                <c:ext xmlns:c15="http://schemas.microsoft.com/office/drawing/2012/chart" uri="{02D57815-91ED-43cb-92C2-25804820EDAC}">
                  <c15:fullRef>
                    <c15:sqref>'Kostnader och intäkter 1'!$C$5:$C$21</c15:sqref>
                  </c15:fullRef>
                </c:ext>
              </c:extLst>
              <c:f>('Kostnader och intäkter 1'!$C$5:$C$11,'Kostnader och intäkter 1'!$C$13:$C$17,'Kostnader och intäkter 1'!$C$19,'Kostnader och intäkter 1'!$C$21)</c:f>
              <c:strCache>
                <c:ptCount val="14"/>
                <c:pt idx="0">
                  <c:v>Politisk verksamhet (H&amp;S)</c:v>
                </c:pt>
                <c:pt idx="1">
                  <c:v>Primärvård</c:v>
                </c:pt>
                <c:pt idx="2">
                  <c:v>Specialiserad psykiatrisk vård</c:v>
                </c:pt>
                <c:pt idx="3">
                  <c:v>Specialiserad somatisk vård</c:v>
                </c:pt>
                <c:pt idx="4">
                  <c:v>Tandvård</c:v>
                </c:pt>
                <c:pt idx="5">
                  <c:v>Övrig hälso- och sjukvård</c:v>
                </c:pt>
                <c:pt idx="6">
                  <c:v>Läkemedel inom förmånen</c:v>
                </c:pt>
                <c:pt idx="7">
                  <c:v>Utbildning</c:v>
                </c:pt>
                <c:pt idx="8">
                  <c:v>Kultur</c:v>
                </c:pt>
                <c:pt idx="9">
                  <c:v>Trafik och infrastruktur</c:v>
                </c:pt>
                <c:pt idx="10">
                  <c:v>Allmän regional utveckling</c:v>
                </c:pt>
                <c:pt idx="11">
                  <c:v>Politisk verksamhet (Regional utveckling)</c:v>
                </c:pt>
                <c:pt idx="12">
                  <c:v>Serviceverksamheter</c:v>
                </c:pt>
                <c:pt idx="13">
                  <c:v>Övrigt</c:v>
                </c:pt>
              </c:strCache>
            </c:strRef>
          </c:cat>
          <c:val>
            <c:numRef>
              <c:extLst>
                <c:ext xmlns:c15="http://schemas.microsoft.com/office/drawing/2012/chart" uri="{02D57815-91ED-43cb-92C2-25804820EDAC}">
                  <c15:fullRef>
                    <c15:sqref>'Kostnader och intäkter 1'!$H$5:$H$21</c15:sqref>
                  </c15:fullRef>
                </c:ext>
              </c:extLst>
              <c:f>('Kostnader och intäkter 1'!$H$5:$H$11,'Kostnader och intäkter 1'!$H$13:$H$17,'Kostnader och intäkter 1'!$H$19,'Kostnader och intäkter 1'!$H$21)</c:f>
              <c:numCache>
                <c:formatCode>#,##0</c:formatCode>
                <c:ptCount val="14"/>
                <c:pt idx="0">
                  <c:v>201.00266400000001</c:v>
                </c:pt>
                <c:pt idx="1">
                  <c:v>19111.91416575</c:v>
                </c:pt>
                <c:pt idx="2">
                  <c:v>6958.7771126300004</c:v>
                </c:pt>
                <c:pt idx="3">
                  <c:v>33602.759751580001</c:v>
                </c:pt>
                <c:pt idx="4">
                  <c:v>2041.4594352399999</c:v>
                </c:pt>
                <c:pt idx="5">
                  <c:v>8942.3748545999988</c:v>
                </c:pt>
                <c:pt idx="7">
                  <c:v>446.71208495000002</c:v>
                </c:pt>
                <c:pt idx="8">
                  <c:v>742.22851132000005</c:v>
                </c:pt>
                <c:pt idx="9">
                  <c:v>1803.5433609999998</c:v>
                </c:pt>
                <c:pt idx="10">
                  <c:v>219.45920800000002</c:v>
                </c:pt>
                <c:pt idx="11">
                  <c:v>8.0004340000000003</c:v>
                </c:pt>
                <c:pt idx="12">
                  <c:v>63598.968147029998</c:v>
                </c:pt>
                <c:pt idx="13">
                  <c:v>2284.59358165</c:v>
                </c:pt>
              </c:numCache>
            </c:numRef>
          </c:val>
          <c:extLst>
            <c:ext xmlns:c16="http://schemas.microsoft.com/office/drawing/2014/chart" uri="{C3380CC4-5D6E-409C-BE32-E72D297353CC}">
              <c16:uniqueId val="{00000003-05FB-46B1-BF7E-E5702B73AE4C}"/>
            </c:ext>
          </c:extLst>
        </c:ser>
        <c:dLbls>
          <c:showLegendKey val="0"/>
          <c:showVal val="0"/>
          <c:showCatName val="0"/>
          <c:showSerName val="0"/>
          <c:showPercent val="0"/>
          <c:showBubbleSize val="0"/>
        </c:dLbls>
        <c:gapWidth val="30"/>
        <c:overlap val="100"/>
        <c:axId val="4271887"/>
        <c:axId val="4266311"/>
      </c:barChart>
      <c:catAx>
        <c:axId val="4271887"/>
        <c:scaling>
          <c:orientation val="minMax"/>
        </c:scaling>
        <c:delete val="0"/>
        <c:axPos val="l"/>
        <c:majorGridlines>
          <c:spPr>
            <a:ln w="9525" cap="flat" cmpd="sng" algn="ctr">
              <a:solidFill>
                <a:srgbClr val="808080">
                  <a:alpha val="50000"/>
                </a:srgbClr>
              </a:solidFill>
              <a:prstDash val="solid"/>
              <a:round/>
              <a:headEnd type="none" w="med" len="med"/>
              <a:tailEnd type="none" w="med" len="med"/>
            </a:ln>
            <a:effectLst/>
          </c:spPr>
        </c:majorGridlines>
        <c:numFmt formatCode="General" sourceLinked="1"/>
        <c:majorTickMark val="none"/>
        <c:minorTickMark val="none"/>
        <c:tickLblPos val="low"/>
        <c:spPr>
          <a:noFill/>
          <a:ln w="9525" cap="flat" cmpd="sng" algn="ctr">
            <a:solidFill>
              <a:srgbClr val="4F5859">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4266311"/>
        <c:crosses val="autoZero"/>
        <c:auto val="1"/>
        <c:lblAlgn val="ctr"/>
        <c:lblOffset val="100"/>
        <c:noMultiLvlLbl val="0"/>
      </c:catAx>
      <c:valAx>
        <c:axId val="4266311"/>
        <c:scaling>
          <c:orientation val="minMax"/>
          <c:max val="300000"/>
        </c:scaling>
        <c:delete val="0"/>
        <c:axPos val="b"/>
        <c:majorGridlines>
          <c:spPr>
            <a:ln w="6350" cap="flat" cmpd="sng" algn="ctr">
              <a:solidFill>
                <a:srgbClr val="808080">
                  <a:alpha val="50000"/>
                </a:srgbClr>
              </a:solidFill>
              <a:prstDash val="solid"/>
              <a:round/>
              <a:headEnd type="none" w="med" len="med"/>
              <a:tailEnd type="none" w="med" len="med"/>
            </a:ln>
            <a:effectLst/>
          </c:spPr>
        </c:majorGridlines>
        <c:numFmt formatCode="#,##0" sourceLinked="1"/>
        <c:majorTickMark val="none"/>
        <c:minorTickMark val="none"/>
        <c:tickLblPos val="nextTo"/>
        <c:spPr>
          <a:noFill/>
          <a:ln w="9525" cap="flat" cmpd="sng" algn="ctr">
            <a:solidFill>
              <a:srgbClr val="4F5859">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4271887"/>
        <c:crosses val="autoZero"/>
        <c:crossBetween val="between"/>
        <c:majorUnit val="200000"/>
      </c:valAx>
      <c:spPr>
        <a:solidFill>
          <a:srgbClr val="F7F7F7">
            <a:lumMod val="100000"/>
          </a:srgbClr>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17777777777774"/>
          <c:y val="6.9555555555555565E-2"/>
          <c:w val="0.6379111111111111"/>
          <c:h val="0.79738888888888892"/>
        </c:manualLayout>
      </c:layout>
      <c:pieChart>
        <c:varyColors val="1"/>
        <c:ser>
          <c:idx val="0"/>
          <c:order val="0"/>
          <c:spPr>
            <a:ln w="12700" cap="flat" cmpd="sng" algn="ctr">
              <a:solidFill>
                <a:srgbClr val="F7F7F7"/>
              </a:solidFill>
              <a:prstDash val="solid"/>
              <a:round/>
              <a:headEnd type="none" w="med" len="med"/>
              <a:tailEnd type="none" w="med" len="med"/>
            </a:ln>
          </c:spPr>
          <c:dPt>
            <c:idx val="0"/>
            <c:bubble3D val="0"/>
            <c:spPr>
              <a:solidFill>
                <a:srgbClr val="005A6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2-EB2B-462F-B77A-2FE5EC3BD2DE}"/>
              </c:ext>
            </c:extLst>
          </c:dPt>
          <c:dPt>
            <c:idx val="1"/>
            <c:bubble3D val="0"/>
            <c:spPr>
              <a:solidFill>
                <a:srgbClr val="E06C0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3-EB2B-462F-B77A-2FE5EC3BD2DE}"/>
              </c:ext>
            </c:extLst>
          </c:dPt>
          <c:dPt>
            <c:idx val="2"/>
            <c:bubble3D val="0"/>
            <c:spPr>
              <a:solidFill>
                <a:srgbClr val="3A6E3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4-EB2B-462F-B77A-2FE5EC3BD2DE}"/>
              </c:ext>
            </c:extLst>
          </c:dPt>
          <c:dPt>
            <c:idx val="3"/>
            <c:bubble3D val="0"/>
            <c:spPr>
              <a:solidFill>
                <a:srgbClr val="7D57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5-EB2B-462F-B77A-2FE5EC3BD2DE}"/>
              </c:ext>
            </c:extLst>
          </c:dPt>
          <c:dPt>
            <c:idx val="4"/>
            <c:bubble3D val="0"/>
            <c:spPr>
              <a:solidFill>
                <a:srgbClr val="7D2B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6-EB2B-462F-B77A-2FE5EC3BD2DE}"/>
              </c:ext>
            </c:extLst>
          </c:dPt>
          <c:dPt>
            <c:idx val="5"/>
            <c:bubble3D val="0"/>
            <c:spPr>
              <a:solidFill>
                <a:srgbClr val="0071A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7-EB2B-462F-B77A-2FE5EC3BD2DE}"/>
              </c:ext>
            </c:extLst>
          </c:dPt>
          <c:dPt>
            <c:idx val="6"/>
            <c:bubble3D val="0"/>
            <c:spPr>
              <a:solidFill>
                <a:srgbClr val="7A558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8-EB2B-462F-B77A-2FE5EC3BD2DE}"/>
              </c:ext>
            </c:extLst>
          </c:dPt>
          <c:dPt>
            <c:idx val="7"/>
            <c:bubble3D val="0"/>
            <c:spPr>
              <a:solidFill>
                <a:srgbClr val="4F585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9-EB2B-462F-B77A-2FE5EC3BD2DE}"/>
              </c:ext>
            </c:extLst>
          </c:dPt>
          <c:dLbls>
            <c:dLbl>
              <c:idx val="0"/>
              <c:layout>
                <c:manualLayout>
                  <c:x val="-0.14816677777777779"/>
                  <c:y val="2.1166666666666667E-2"/>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Open Sans"/>
                      <a:cs typeface="Arial" panose="020B0604020202020204" pitchFamily="34" charset="0"/>
                    </a:defRPr>
                  </a:pPr>
                  <a:endParaRPr lang="sv-SE"/>
                </a:p>
              </c:txPr>
              <c:dLblPos val="bestFit"/>
              <c:showLegendKey val="0"/>
              <c:showVal val="0"/>
              <c:showCatName val="1"/>
              <c:showSerName val="0"/>
              <c:showPercent val="1"/>
              <c:showBubbleSize val="0"/>
              <c:extLst>
                <c:ext xmlns:c15="http://schemas.microsoft.com/office/drawing/2012/chart" uri="{CE6537A1-D6FC-4f65-9D91-7224C49458BB}">
                  <c15:layout>
                    <c:manualLayout>
                      <c:w val="0.22024622222222218"/>
                      <c:h val="0.22674805555555555"/>
                    </c:manualLayout>
                  </c15:layout>
                </c:ext>
                <c:ext xmlns:c16="http://schemas.microsoft.com/office/drawing/2014/chart" uri="{C3380CC4-5D6E-409C-BE32-E72D297353CC}">
                  <c16:uniqueId val="{00000002-EB2B-462F-B77A-2FE5EC3BD2DE}"/>
                </c:ext>
              </c:extLst>
            </c:dLbl>
            <c:dLbl>
              <c:idx val="1"/>
              <c:layout>
                <c:manualLayout>
                  <c:x val="0.19473333333333329"/>
                  <c:y val="6.35000000000000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B2B-462F-B77A-2FE5EC3BD2DE}"/>
                </c:ext>
              </c:extLst>
            </c:dLbl>
            <c:dLbl>
              <c:idx val="2"/>
              <c:layout>
                <c:manualLayout>
                  <c:x val="-3.8099888888888898E-2"/>
                  <c:y val="0.1164168055555554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5503022222222216"/>
                      <c:h val="6.8826944444444427E-2"/>
                    </c:manualLayout>
                  </c15:layout>
                </c:ext>
                <c:ext xmlns:c16="http://schemas.microsoft.com/office/drawing/2014/chart" uri="{C3380CC4-5D6E-409C-BE32-E72D297353CC}">
                  <c16:uniqueId val="{00000004-EB2B-462F-B77A-2FE5EC3BD2DE}"/>
                </c:ext>
              </c:extLst>
            </c:dLbl>
            <c:dLbl>
              <c:idx val="3"/>
              <c:layout>
                <c:manualLayout>
                  <c:x val="-6.773333333333334E-2"/>
                  <c:y val="3.17501388888888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34675244444444442"/>
                      <c:h val="9.8848333333333316E-2"/>
                    </c:manualLayout>
                  </c15:layout>
                </c:ext>
                <c:ext xmlns:c16="http://schemas.microsoft.com/office/drawing/2014/chart" uri="{C3380CC4-5D6E-409C-BE32-E72D297353CC}">
                  <c16:uniqueId val="{00000005-EB2B-462F-B77A-2FE5EC3BD2DE}"/>
                </c:ext>
              </c:extLst>
            </c:dLbl>
            <c:dLbl>
              <c:idx val="4"/>
              <c:layout>
                <c:manualLayout>
                  <c:x val="-0.20602222222222222"/>
                  <c:y val="-9.877777777777778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B2B-462F-B77A-2FE5EC3BD2DE}"/>
                </c:ext>
              </c:extLst>
            </c:dLbl>
            <c:dLbl>
              <c:idx val="5"/>
              <c:layout>
                <c:manualLayout>
                  <c:x val="-6.4911111111111114E-2"/>
                  <c:y val="1.411111111111111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000177777777779"/>
                      <c:h val="0.22674805555555555"/>
                    </c:manualLayout>
                  </c15:layout>
                </c:ext>
                <c:ext xmlns:c16="http://schemas.microsoft.com/office/drawing/2014/chart" uri="{C3380CC4-5D6E-409C-BE32-E72D297353CC}">
                  <c16:uniqueId val="{00000007-EB2B-462F-B77A-2FE5EC3BD2DE}"/>
                </c:ext>
              </c:extLst>
            </c:dLbl>
            <c:dLbl>
              <c:idx val="6"/>
              <c:layout>
                <c:manualLayout>
                  <c:x val="-6.773333333333334E-2"/>
                  <c:y val="-6.702777777777781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B2B-462F-B77A-2FE5EC3BD2DE}"/>
                </c:ext>
              </c:extLst>
            </c:dLbl>
            <c:dLbl>
              <c:idx val="7"/>
              <c:layout>
                <c:manualLayout>
                  <c:x val="0.23283333333333345"/>
                  <c:y val="-3.704166666666666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9392044444444443"/>
                      <c:h val="6.619888888888889E-2"/>
                    </c:manualLayout>
                  </c15:layout>
                </c:ext>
                <c:ext xmlns:c16="http://schemas.microsoft.com/office/drawing/2014/chart" uri="{C3380CC4-5D6E-409C-BE32-E72D297353CC}">
                  <c16:uniqueId val="{00000009-EB2B-462F-B77A-2FE5EC3BD2D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'Primärvård 1'!$C$6:$C$13</c:f>
              <c:strCache>
                <c:ptCount val="8"/>
                <c:pt idx="0">
                  <c:v>Allmänläkarvård inkl. jourverksamhet</c:v>
                </c:pt>
                <c:pt idx="1">
                  <c:v>Barnhälsovård</c:v>
                </c:pt>
                <c:pt idx="2">
                  <c:v>Mödrahälsovård</c:v>
                </c:pt>
                <c:pt idx="3">
                  <c:v>Primärvårdsansluten hemsjukvård</c:v>
                </c:pt>
                <c:pt idx="4">
                  <c:v>Sjukgymnastik och Arbetsterapi</c:v>
                </c:pt>
                <c:pt idx="5">
                  <c:v>Sjuksköterskevård inkl. jourverksamhet</c:v>
                </c:pt>
                <c:pt idx="6">
                  <c:v>Sluten primärvård</c:v>
                </c:pt>
                <c:pt idx="7">
                  <c:v>Övrig primärvård</c:v>
                </c:pt>
              </c:strCache>
            </c:strRef>
          </c:cat>
          <c:val>
            <c:numRef>
              <c:f>'Primärvård 1'!$F$6:$F$13</c:f>
              <c:numCache>
                <c:formatCode>#,##0</c:formatCode>
                <c:ptCount val="8"/>
                <c:pt idx="0">
                  <c:v>29097.151472590005</c:v>
                </c:pt>
                <c:pt idx="1">
                  <c:v>2907.8241921430104</c:v>
                </c:pt>
                <c:pt idx="2">
                  <c:v>2397.8908298440638</c:v>
                </c:pt>
                <c:pt idx="3">
                  <c:v>1074.64120166</c:v>
                </c:pt>
                <c:pt idx="4">
                  <c:v>5025.7408183194384</c:v>
                </c:pt>
                <c:pt idx="5">
                  <c:v>8260.0041770280004</c:v>
                </c:pt>
                <c:pt idx="6">
                  <c:v>295.79667427532996</c:v>
                </c:pt>
                <c:pt idx="7">
                  <c:v>4167.8084208979999</c:v>
                </c:pt>
              </c:numCache>
            </c:numRef>
          </c:val>
          <c:extLst>
            <c:ext xmlns:c16="http://schemas.microsoft.com/office/drawing/2014/chart" uri="{C3380CC4-5D6E-409C-BE32-E72D297353CC}">
              <c16:uniqueId val="{00000000-EB2B-462F-B77A-2FE5EC3BD2D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'Primärvård 3'!$D$25</c:f>
              <c:strCache>
                <c:ptCount val="1"/>
                <c:pt idx="0">
                  <c:v>2020</c:v>
                </c:pt>
              </c:strCache>
            </c:strRef>
          </c:tx>
          <c:spPr>
            <a:pattFill prst="dkUpDiag">
              <a:fgClr>
                <a:srgbClr val="E06C00"/>
              </a:fgClr>
              <a:bgClr>
                <a:srgbClr val="FFFFFF"/>
              </a:bgClr>
            </a:pattFill>
            <a:ln>
              <a:noFill/>
            </a:ln>
            <a:effectLst/>
          </c:spPr>
          <c:invertIfNegative val="0"/>
          <c:dLbls>
            <c:delete val="1"/>
          </c:dLbls>
          <c:cat>
            <c:strRef>
              <c:f>'Primärvård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'Primärvård 3'!$D$26:$D$47</c:f>
              <c:numCache>
                <c:formatCode>#,##0</c:formatCode>
                <c:ptCount val="22"/>
                <c:pt idx="0">
                  <c:v>5130.0381690558906</c:v>
                </c:pt>
                <c:pt idx="1">
                  <c:v>4920.2613840584563</c:v>
                </c:pt>
                <c:pt idx="2">
                  <c:v>4679.3430883664378</c:v>
                </c:pt>
                <c:pt idx="3">
                  <c:v>4494.6249450078994</c:v>
                </c:pt>
                <c:pt idx="4">
                  <c:v>4647.9499709898346</c:v>
                </c:pt>
                <c:pt idx="5">
                  <c:v>4296.3863880195586</c:v>
                </c:pt>
                <c:pt idx="6">
                  <c:v>5385.9599203284424</c:v>
                </c:pt>
                <c:pt idx="7">
                  <c:v>4540.6160601423726</c:v>
                </c:pt>
                <c:pt idx="8">
                  <c:v>4980.0070415451164</c:v>
                </c:pt>
                <c:pt idx="9">
                  <c:v>4410.9962463191696</c:v>
                </c:pt>
                <c:pt idx="10">
                  <c:v>4679.5290048998068</c:v>
                </c:pt>
                <c:pt idx="11">
                  <c:v>5168.3390620905111</c:v>
                </c:pt>
                <c:pt idx="12">
                  <c:v>4644.997083620553</c:v>
                </c:pt>
                <c:pt idx="13">
                  <c:v>4547.789414447574</c:v>
                </c:pt>
                <c:pt idx="14">
                  <c:v>4701.5778971714763</c:v>
                </c:pt>
                <c:pt idx="15">
                  <c:v>4614.2187738984139</c:v>
                </c:pt>
                <c:pt idx="16">
                  <c:v>5652.1345938463037</c:v>
                </c:pt>
                <c:pt idx="17">
                  <c:v>4254.2751294192694</c:v>
                </c:pt>
                <c:pt idx="18">
                  <c:v>5310.2242409468181</c:v>
                </c:pt>
                <c:pt idx="19">
                  <c:v>4573.8212014004803</c:v>
                </c:pt>
                <c:pt idx="20">
                  <c:v>5111.8927624251846</c:v>
                </c:pt>
                <c:pt idx="21">
                  <c:v>4868.202461056645</c:v>
                </c:pt>
              </c:numCache>
            </c:numRef>
          </c:val>
          <c:extLst>
            <c:ext xmlns:c16="http://schemas.microsoft.com/office/drawing/2014/chart" uri="{C3380CC4-5D6E-409C-BE32-E72D297353CC}">
              <c16:uniqueId val="{00000000-5B00-49EC-A6F5-EF2F45B2A41A}"/>
            </c:ext>
          </c:extLst>
        </c:ser>
        <c:ser>
          <c:idx val="1"/>
          <c:order val="1"/>
          <c:tx>
            <c:strRef>
              <c:f>'Primärvård 3'!$E$25</c:f>
              <c:strCache>
                <c:ptCount val="1"/>
                <c:pt idx="0">
                  <c:v>2021</c:v>
                </c:pt>
              </c:strCache>
            </c:strRef>
          </c:tx>
          <c:spPr>
            <a:solidFill>
              <a:srgbClr val="E06C00"/>
            </a:solidFill>
            <a:ln>
              <a:noFill/>
            </a:ln>
            <a:effectLst/>
          </c:spPr>
          <c:invertIfNegative val="0"/>
          <c:dLbls>
            <c:delete val="1"/>
          </c:dLbls>
          <c:cat>
            <c:strRef>
              <c:f>'Primärvård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'Primärvård 3'!$E$26:$E$47</c:f>
              <c:numCache>
                <c:formatCode>#,##0</c:formatCode>
                <c:ptCount val="22"/>
                <c:pt idx="0">
                  <c:v>5203.4272147483025</c:v>
                </c:pt>
                <c:pt idx="1">
                  <c:v>4080.7440522902293</c:v>
                </c:pt>
                <c:pt idx="2">
                  <c:v>5052.9984990109378</c:v>
                </c:pt>
                <c:pt idx="3">
                  <c:v>4973.3449150954639</c:v>
                </c:pt>
                <c:pt idx="4">
                  <c:v>4388.0655152425734</c:v>
                </c:pt>
                <c:pt idx="5">
                  <c:v>4047.408281695682</c:v>
                </c:pt>
                <c:pt idx="6">
                  <c:v>5421.2602407201375</c:v>
                </c:pt>
                <c:pt idx="7">
                  <c:v>4901.5589908362153</c:v>
                </c:pt>
                <c:pt idx="8">
                  <c:v>4901.3130989008223</c:v>
                </c:pt>
                <c:pt idx="9">
                  <c:v>4177.0504661568348</c:v>
                </c:pt>
                <c:pt idx="10">
                  <c:v>5021.7441930091136</c:v>
                </c:pt>
                <c:pt idx="11">
                  <c:v>6355.8144239735129</c:v>
                </c:pt>
                <c:pt idx="12">
                  <c:v>4952.5544040482264</c:v>
                </c:pt>
                <c:pt idx="13">
                  <c:v>4859.9702730188528</c:v>
                </c:pt>
                <c:pt idx="14">
                  <c:v>5151.1469098495518</c:v>
                </c:pt>
                <c:pt idx="15">
                  <c:v>4965.5497647258717</c:v>
                </c:pt>
                <c:pt idx="16">
                  <c:v>5626.0794323185073</c:v>
                </c:pt>
                <c:pt idx="17">
                  <c:v>4238.4507336410134</c:v>
                </c:pt>
                <c:pt idx="18">
                  <c:v>5369.0157056961543</c:v>
                </c:pt>
                <c:pt idx="19">
                  <c:v>4698.3752362845689</c:v>
                </c:pt>
                <c:pt idx="20">
                  <c:v>5058.2114837019863</c:v>
                </c:pt>
                <c:pt idx="21">
                  <c:v>5092.3457407239148</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50"/>
        <c:overlap val="15"/>
        <c:axId val="1074344543"/>
        <c:axId val="1074342047"/>
      </c:barChart>
      <c:lineChart>
        <c:grouping val="standard"/>
        <c:varyColors val="0"/>
        <c:ser>
          <c:idx val="2"/>
          <c:order val="2"/>
          <c:tx>
            <c:strRef>
              <c:f>'Primärvård 3'!$F$25</c:f>
              <c:strCache>
                <c:ptCount val="1"/>
                <c:pt idx="0">
                  <c:v>Riket 2021</c:v>
                </c:pt>
              </c:strCache>
            </c:strRef>
          </c:tx>
          <c:spPr>
            <a:ln w="28575" cap="rnd">
              <a:solidFill>
                <a:srgbClr val="000000"/>
              </a:solidFill>
              <a:round/>
            </a:ln>
            <a:effectLst/>
          </c:spPr>
          <c:marker>
            <c:symbol val="none"/>
          </c:marker>
          <c:dLbls>
            <c:dLbl>
              <c:idx val="9"/>
              <c:layout>
                <c:manualLayout>
                  <c:x val="-0.12126736111111111"/>
                  <c:y val="-0.10936111111111112"/>
                </c:manualLayout>
              </c:layout>
              <c:spPr>
                <a:solidFill>
                  <a:srgbClr val="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2530-4090-9414-5AE8E94E9D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'Primärvård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'Primärvård 3'!$F$26:$F$47</c:f>
              <c:numCache>
                <c:formatCode>#,##0</c:formatCode>
                <c:ptCount val="22"/>
                <c:pt idx="0">
                  <c:v>5092.3457407239148</c:v>
                </c:pt>
                <c:pt idx="1">
                  <c:v>5092.3457407239148</c:v>
                </c:pt>
                <c:pt idx="2">
                  <c:v>5092.3457407239148</c:v>
                </c:pt>
                <c:pt idx="3">
                  <c:v>5092.3457407239148</c:v>
                </c:pt>
                <c:pt idx="4">
                  <c:v>5092.3457407239148</c:v>
                </c:pt>
                <c:pt idx="5">
                  <c:v>5092.3457407239148</c:v>
                </c:pt>
                <c:pt idx="6">
                  <c:v>5092.3457407239148</c:v>
                </c:pt>
                <c:pt idx="7">
                  <c:v>5092.3457407239148</c:v>
                </c:pt>
                <c:pt idx="8">
                  <c:v>5092.3457407239148</c:v>
                </c:pt>
                <c:pt idx="9">
                  <c:v>5092.3457407239148</c:v>
                </c:pt>
                <c:pt idx="10">
                  <c:v>5092.3457407239148</c:v>
                </c:pt>
                <c:pt idx="11">
                  <c:v>5092.3457407239148</c:v>
                </c:pt>
                <c:pt idx="12">
                  <c:v>5092.3457407239148</c:v>
                </c:pt>
                <c:pt idx="13">
                  <c:v>5092.3457407239148</c:v>
                </c:pt>
                <c:pt idx="14">
                  <c:v>5092.3457407239148</c:v>
                </c:pt>
                <c:pt idx="15">
                  <c:v>5092.3457407239148</c:v>
                </c:pt>
                <c:pt idx="16">
                  <c:v>5092.3457407239148</c:v>
                </c:pt>
                <c:pt idx="17">
                  <c:v>5092.3457407239148</c:v>
                </c:pt>
                <c:pt idx="18">
                  <c:v>5092.3457407239148</c:v>
                </c:pt>
                <c:pt idx="19">
                  <c:v>5092.3457407239148</c:v>
                </c:pt>
                <c:pt idx="20">
                  <c:v>5092.3457407239148</c:v>
                </c:pt>
                <c:pt idx="21">
                  <c:v>5092.3457407239148</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Nettokostnad per invånare</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0"/>
          <c:tx>
            <c:strRef>
              <c:f>Vårdcentraler!$C$28</c:f>
              <c:strCache>
                <c:ptCount val="1"/>
                <c:pt idx="0">
                  <c:v>Andel privata vårdcentraler</c:v>
                </c:pt>
              </c:strCache>
            </c:strRef>
          </c:tx>
          <c:spPr>
            <a:ln w="19050" cap="rnd" cmpd="sng" algn="ctr">
              <a:solidFill>
                <a:srgbClr val="E06C00"/>
              </a:solidFill>
              <a:prstDash val="solid"/>
              <a:round/>
              <a:headEnd type="none" w="med" len="med"/>
              <a:tailEnd type="none" w="med" len="med"/>
            </a:ln>
            <a:effectLst/>
          </c:spPr>
          <c:marker>
            <c:symbol val="none"/>
          </c:marker>
          <c:cat>
            <c:strRef>
              <c:f>Vårdcentraler!$D$24:$S$24</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Vårdcentraler!$D$28:$S$28</c:f>
              <c:numCache>
                <c:formatCode>0%</c:formatCode>
                <c:ptCount val="16"/>
                <c:pt idx="0">
                  <c:v>0.26341463414634148</c:v>
                </c:pt>
                <c:pt idx="1">
                  <c:v>0.26149131767109296</c:v>
                </c:pt>
                <c:pt idx="2">
                  <c:v>0.29506641366223907</c:v>
                </c:pt>
                <c:pt idx="3">
                  <c:v>0.33607305936073062</c:v>
                </c:pt>
                <c:pt idx="4">
                  <c:v>0.40270727580372251</c:v>
                </c:pt>
                <c:pt idx="5">
                  <c:v>0.41520467836257308</c:v>
                </c:pt>
                <c:pt idx="6">
                  <c:v>0.40846286701208984</c:v>
                </c:pt>
                <c:pt idx="7">
                  <c:v>0.41435986159169552</c:v>
                </c:pt>
                <c:pt idx="8">
                  <c:v>0.41313742437337941</c:v>
                </c:pt>
                <c:pt idx="9">
                  <c:v>0.4191304347826087</c:v>
                </c:pt>
                <c:pt idx="10">
                  <c:v>0.42482517482517484</c:v>
                </c:pt>
                <c:pt idx="11">
                  <c:v>0.42969432314410483</c:v>
                </c:pt>
                <c:pt idx="12">
                  <c:v>0.43143666884674081</c:v>
                </c:pt>
                <c:pt idx="13">
                  <c:v>0.43508771929824563</c:v>
                </c:pt>
                <c:pt idx="14">
                  <c:v>0.44017094017094016</c:v>
                </c:pt>
                <c:pt idx="15">
                  <c:v>0.44991511035653653</c:v>
                </c:pt>
              </c:numCache>
            </c:numRef>
          </c:val>
          <c:smooth val="0"/>
          <c:extLst>
            <c:ext xmlns:c16="http://schemas.microsoft.com/office/drawing/2014/chart" uri="{C3380CC4-5D6E-409C-BE32-E72D297353CC}">
              <c16:uniqueId val="{00000001-1667-4184-9D2E-8FE430852117}"/>
            </c:ext>
          </c:extLst>
        </c:ser>
        <c:dLbls>
          <c:showLegendKey val="0"/>
          <c:showVal val="0"/>
          <c:showCatName val="0"/>
          <c:showSerName val="0"/>
          <c:showPercent val="0"/>
          <c:showBubbleSize val="0"/>
        </c:dLbls>
        <c:smooth val="0"/>
        <c:axId val="1074344543"/>
        <c:axId val="1074342047"/>
      </c:lineChart>
      <c:catAx>
        <c:axId val="1074344543"/>
        <c:scaling>
          <c:orientation val="minMax"/>
        </c:scaling>
        <c:delete val="0"/>
        <c:axPos val="b"/>
        <c:numFmt formatCode="General" sourceLinked="1"/>
        <c:majorTickMark val="out"/>
        <c:minorTickMark val="none"/>
        <c:tickLblPos val="nextTo"/>
        <c:spPr>
          <a:noFill/>
          <a:ln w="6350" cap="flat" cmpd="sng" algn="ctr">
            <a:solidFill>
              <a:srgbClr val="80808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Andel privata vårdcentraler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Vårdcentraler!$C$25</c:f>
              <c:strCache>
                <c:ptCount val="1"/>
                <c:pt idx="0">
                  <c:v>Offentlig regi</c:v>
                </c:pt>
              </c:strCache>
            </c:strRef>
          </c:tx>
          <c:spPr>
            <a:solidFill>
              <a:srgbClr val="005A69"/>
            </a:solidFill>
            <a:ln w="12700">
              <a:solidFill>
                <a:srgbClr val="F7F7F7"/>
              </a:solid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Vårdcentraler!$R$24:$S$24</c:f>
              <c:strCache>
                <c:ptCount val="2"/>
                <c:pt idx="0">
                  <c:v>2020</c:v>
                </c:pt>
                <c:pt idx="1">
                  <c:v>2021</c:v>
                </c:pt>
              </c:strCache>
            </c:strRef>
          </c:cat>
          <c:val>
            <c:numRef>
              <c:f>Vårdcentraler!$R$25:$S$25</c:f>
              <c:numCache>
                <c:formatCode>#,##0</c:formatCode>
                <c:ptCount val="2"/>
                <c:pt idx="0">
                  <c:v>655</c:v>
                </c:pt>
                <c:pt idx="1">
                  <c:v>648</c:v>
                </c:pt>
              </c:numCache>
            </c:numRef>
          </c:val>
          <c:extLst>
            <c:ext xmlns:c16="http://schemas.microsoft.com/office/drawing/2014/chart" uri="{C3380CC4-5D6E-409C-BE32-E72D297353CC}">
              <c16:uniqueId val="{00000000-CB6C-448A-BF99-06364C927415}"/>
            </c:ext>
          </c:extLst>
        </c:ser>
        <c:ser>
          <c:idx val="1"/>
          <c:order val="1"/>
          <c:tx>
            <c:strRef>
              <c:f>Vårdcentraler!$C$26</c:f>
              <c:strCache>
                <c:ptCount val="1"/>
                <c:pt idx="0">
                  <c:v>Privat regi</c:v>
                </c:pt>
              </c:strCache>
            </c:strRef>
          </c:tx>
          <c:spPr>
            <a:solidFill>
              <a:srgbClr val="E06C00"/>
            </a:solidFill>
            <a:ln w="12700">
              <a:solidFill>
                <a:srgbClr val="F7F7F7"/>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Vårdcentraler!$R$24:$S$24</c:f>
              <c:strCache>
                <c:ptCount val="2"/>
                <c:pt idx="0">
                  <c:v>2020</c:v>
                </c:pt>
                <c:pt idx="1">
                  <c:v>2021</c:v>
                </c:pt>
              </c:strCache>
            </c:strRef>
          </c:cat>
          <c:val>
            <c:numRef>
              <c:f>Vårdcentraler!$R$26:$S$26</c:f>
              <c:numCache>
                <c:formatCode>#,##0</c:formatCode>
                <c:ptCount val="2"/>
                <c:pt idx="0">
                  <c:v>515</c:v>
                </c:pt>
                <c:pt idx="1">
                  <c:v>530</c:v>
                </c:pt>
              </c:numCache>
            </c:numRef>
          </c:val>
          <c:extLst>
            <c:ext xmlns:c16="http://schemas.microsoft.com/office/drawing/2014/chart" uri="{C3380CC4-5D6E-409C-BE32-E72D297353CC}">
              <c16:uniqueId val="{00000001-CB6C-448A-BF99-06364C927415}"/>
            </c:ext>
          </c:extLst>
        </c:ser>
        <c:dLbls>
          <c:showLegendKey val="0"/>
          <c:showVal val="1"/>
          <c:showCatName val="0"/>
          <c:showSerName val="0"/>
          <c:showPercent val="0"/>
          <c:showBubbleSize val="0"/>
        </c:dLbls>
        <c:gapWidth val="52"/>
        <c:overlap val="100"/>
        <c:axId val="1074344543"/>
        <c:axId val="1074342047"/>
      </c:bar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Antal vårdcentraler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'Somatik 3'!$D$24</c:f>
              <c:strCache>
                <c:ptCount val="1"/>
                <c:pt idx="0">
                  <c:v>2020</c:v>
                </c:pt>
              </c:strCache>
            </c:strRef>
          </c:tx>
          <c:spPr>
            <a:pattFill prst="dkUpDiag">
              <a:fgClr>
                <a:srgbClr val="005A69"/>
              </a:fgClr>
              <a:bgClr>
                <a:srgbClr val="FFFFFF"/>
              </a:bgClr>
            </a:pattFill>
            <a:ln>
              <a:noFill/>
            </a:ln>
            <a:effectLst/>
          </c:spPr>
          <c:invertIfNegative val="0"/>
          <c:dLbls>
            <c:delete val="1"/>
          </c:dLbls>
          <c:cat>
            <c:strRef>
              <c:f>'Somatik 3'!$C$25:$C$46</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'Somatik 3'!$D$25:$D$46</c:f>
              <c:numCache>
                <c:formatCode>"kr"#,##0_);\("kr"#,##0\)</c:formatCode>
                <c:ptCount val="22"/>
                <c:pt idx="0">
                  <c:v>16001.321075757005</c:v>
                </c:pt>
                <c:pt idx="1">
                  <c:v>16238.66486094018</c:v>
                </c:pt>
                <c:pt idx="2">
                  <c:v>16833.611110183334</c:v>
                </c:pt>
                <c:pt idx="3">
                  <c:v>16428.488862461949</c:v>
                </c:pt>
                <c:pt idx="4">
                  <c:v>15941.905881619685</c:v>
                </c:pt>
                <c:pt idx="5">
                  <c:v>17274.53859578865</c:v>
                </c:pt>
                <c:pt idx="6">
                  <c:v>17470.834518921994</c:v>
                </c:pt>
                <c:pt idx="7">
                  <c:v>21555.452065730824</c:v>
                </c:pt>
                <c:pt idx="8">
                  <c:v>19757.821144754053</c:v>
                </c:pt>
                <c:pt idx="9">
                  <c:v>17079.042766566192</c:v>
                </c:pt>
                <c:pt idx="10">
                  <c:v>15680.817335633768</c:v>
                </c:pt>
                <c:pt idx="11">
                  <c:v>13734.15068766918</c:v>
                </c:pt>
                <c:pt idx="12">
                  <c:v>17042.260989448008</c:v>
                </c:pt>
                <c:pt idx="13">
                  <c:v>16542.175021184845</c:v>
                </c:pt>
                <c:pt idx="14">
                  <c:v>16017.117640479035</c:v>
                </c:pt>
                <c:pt idx="15">
                  <c:v>16317.662926347697</c:v>
                </c:pt>
                <c:pt idx="16">
                  <c:v>18003.353020152903</c:v>
                </c:pt>
                <c:pt idx="17">
                  <c:v>20687.173385019261</c:v>
                </c:pt>
                <c:pt idx="18">
                  <c:v>16584.849633471847</c:v>
                </c:pt>
                <c:pt idx="19">
                  <c:v>17221.734822853527</c:v>
                </c:pt>
                <c:pt idx="20">
                  <c:v>16934.146321921045</c:v>
                </c:pt>
                <c:pt idx="21">
                  <c:v>16237.010948981218</c:v>
                </c:pt>
              </c:numCache>
            </c:numRef>
          </c:val>
          <c:extLst>
            <c:ext xmlns:c16="http://schemas.microsoft.com/office/drawing/2014/chart" uri="{C3380CC4-5D6E-409C-BE32-E72D297353CC}">
              <c16:uniqueId val="{00000000-5B00-49EC-A6F5-EF2F45B2A41A}"/>
            </c:ext>
          </c:extLst>
        </c:ser>
        <c:ser>
          <c:idx val="1"/>
          <c:order val="1"/>
          <c:tx>
            <c:strRef>
              <c:f>'Somatik 3'!$E$24</c:f>
              <c:strCache>
                <c:ptCount val="1"/>
                <c:pt idx="0">
                  <c:v>2021</c:v>
                </c:pt>
              </c:strCache>
            </c:strRef>
          </c:tx>
          <c:spPr>
            <a:solidFill>
              <a:srgbClr val="E06C00"/>
            </a:solidFill>
            <a:ln>
              <a:noFill/>
            </a:ln>
            <a:effectLst/>
          </c:spPr>
          <c:invertIfNegative val="0"/>
          <c:dLbls>
            <c:delete val="1"/>
          </c:dLbls>
          <c:cat>
            <c:strRef>
              <c:f>'Somatik 3'!$C$25:$C$46</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'Somatik 3'!$E$25:$E$46</c:f>
              <c:numCache>
                <c:formatCode>"kr"#,##0_);\("kr"#,##0\)</c:formatCode>
                <c:ptCount val="22"/>
                <c:pt idx="0">
                  <c:v>17246.212329807931</c:v>
                </c:pt>
                <c:pt idx="1">
                  <c:v>17796.296952605651</c:v>
                </c:pt>
                <c:pt idx="2">
                  <c:v>18946.259290061993</c:v>
                </c:pt>
                <c:pt idx="3">
                  <c:v>18277.46836305418</c:v>
                </c:pt>
                <c:pt idx="4">
                  <c:v>17123.739148837809</c:v>
                </c:pt>
                <c:pt idx="5">
                  <c:v>17940.395396872234</c:v>
                </c:pt>
                <c:pt idx="6">
                  <c:v>17784.970162840094</c:v>
                </c:pt>
                <c:pt idx="7">
                  <c:v>21835.707611350634</c:v>
                </c:pt>
                <c:pt idx="8">
                  <c:v>20303.642323688004</c:v>
                </c:pt>
                <c:pt idx="9">
                  <c:v>18293.313367916289</c:v>
                </c:pt>
                <c:pt idx="10">
                  <c:v>15682.445588682207</c:v>
                </c:pt>
                <c:pt idx="11">
                  <c:v>13915.164491801343</c:v>
                </c:pt>
                <c:pt idx="12">
                  <c:v>18067.742291208207</c:v>
                </c:pt>
                <c:pt idx="13">
                  <c:v>17493.937260424002</c:v>
                </c:pt>
                <c:pt idx="14">
                  <c:v>17407.076822706629</c:v>
                </c:pt>
                <c:pt idx="15">
                  <c:v>17667.231879384301</c:v>
                </c:pt>
                <c:pt idx="16">
                  <c:v>19015.383973839947</c:v>
                </c:pt>
                <c:pt idx="17">
                  <c:v>21134.921967460166</c:v>
                </c:pt>
                <c:pt idx="18">
                  <c:v>17659.442349341934</c:v>
                </c:pt>
                <c:pt idx="19">
                  <c:v>16979.709574851673</c:v>
                </c:pt>
                <c:pt idx="20">
                  <c:v>18138.273800226678</c:v>
                </c:pt>
                <c:pt idx="21">
                  <c:v>17195.700064010631</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70"/>
        <c:axId val="1074344543"/>
        <c:axId val="1074342047"/>
      </c:barChart>
      <c:lineChart>
        <c:grouping val="standard"/>
        <c:varyColors val="0"/>
        <c:ser>
          <c:idx val="2"/>
          <c:order val="2"/>
          <c:tx>
            <c:strRef>
              <c:f>'Somatik 3'!$F$24</c:f>
              <c:strCache>
                <c:ptCount val="1"/>
                <c:pt idx="0">
                  <c:v>Riket 2021</c:v>
                </c:pt>
              </c:strCache>
            </c:strRef>
          </c:tx>
          <c:spPr>
            <a:ln w="28575" cap="rnd">
              <a:solidFill>
                <a:schemeClr val="accent3"/>
              </a:solidFill>
              <a:round/>
            </a:ln>
            <a:effectLst/>
          </c:spPr>
          <c:marker>
            <c:symbol val="none"/>
          </c:marker>
          <c:cat>
            <c:strRef>
              <c:f>'Somatik 3'!$C$25:$C$46</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'Somatik 3'!$F$25:$F$46</c:f>
              <c:numCache>
                <c:formatCode>"kr"#,##0_);\("kr"#,##0\)</c:formatCode>
                <c:ptCount val="22"/>
                <c:pt idx="0">
                  <c:v>17195.700064010631</c:v>
                </c:pt>
                <c:pt idx="1">
                  <c:v>17195.700064010631</c:v>
                </c:pt>
                <c:pt idx="2">
                  <c:v>17195.700064010631</c:v>
                </c:pt>
                <c:pt idx="3">
                  <c:v>17195.700064010631</c:v>
                </c:pt>
                <c:pt idx="4">
                  <c:v>17195.700064010631</c:v>
                </c:pt>
                <c:pt idx="5">
                  <c:v>17195.700064010631</c:v>
                </c:pt>
                <c:pt idx="6">
                  <c:v>17195.700064010631</c:v>
                </c:pt>
                <c:pt idx="7">
                  <c:v>17195.700064010631</c:v>
                </c:pt>
                <c:pt idx="8">
                  <c:v>17195.700064010631</c:v>
                </c:pt>
                <c:pt idx="9">
                  <c:v>17195.700064010631</c:v>
                </c:pt>
                <c:pt idx="10">
                  <c:v>17195.700064010631</c:v>
                </c:pt>
                <c:pt idx="11">
                  <c:v>17195.700064010631</c:v>
                </c:pt>
                <c:pt idx="12">
                  <c:v>17195.700064010631</c:v>
                </c:pt>
                <c:pt idx="13">
                  <c:v>17195.700064010631</c:v>
                </c:pt>
                <c:pt idx="14">
                  <c:v>17195.700064010631</c:v>
                </c:pt>
                <c:pt idx="15">
                  <c:v>17195.700064010631</c:v>
                </c:pt>
                <c:pt idx="16">
                  <c:v>17195.700064010631</c:v>
                </c:pt>
                <c:pt idx="17">
                  <c:v>17195.700064010631</c:v>
                </c:pt>
                <c:pt idx="18">
                  <c:v>17195.700064010631</c:v>
                </c:pt>
                <c:pt idx="19">
                  <c:v>17195.700064010631</c:v>
                </c:pt>
                <c:pt idx="20">
                  <c:v>17195.700064010631</c:v>
                </c:pt>
                <c:pt idx="21">
                  <c:v>17195.700064010631</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quot;kr&quot;#,##0_);\(&quot;kr&quot;#,##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'Psykiatri 3'!$D$25</c:f>
              <c:strCache>
                <c:ptCount val="1"/>
                <c:pt idx="0">
                  <c:v>2020</c:v>
                </c:pt>
              </c:strCache>
            </c:strRef>
          </c:tx>
          <c:spPr>
            <a:pattFill prst="dkUpDiag">
              <a:fgClr>
                <a:srgbClr val="005A69"/>
              </a:fgClr>
              <a:bgClr>
                <a:srgbClr val="FFFFFF"/>
              </a:bgClr>
            </a:pattFill>
            <a:ln>
              <a:noFill/>
            </a:ln>
            <a:effectLst/>
          </c:spPr>
          <c:invertIfNegative val="0"/>
          <c:dLbls>
            <c:delete val="1"/>
          </c:dLbls>
          <c:cat>
            <c:strRef>
              <c:f>'Psykiatri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'Psykiatri 3'!$D$26:$D$47</c:f>
              <c:numCache>
                <c:formatCode>#,##0</c:formatCode>
                <c:ptCount val="22"/>
                <c:pt idx="0">
                  <c:v>2952.3534797386278</c:v>
                </c:pt>
                <c:pt idx="1">
                  <c:v>2355.8551367940804</c:v>
                </c:pt>
                <c:pt idx="2">
                  <c:v>2351.3615518986244</c:v>
                </c:pt>
                <c:pt idx="3">
                  <c:v>2612.1783208195088</c:v>
                </c:pt>
                <c:pt idx="4">
                  <c:v>2502.4895556012161</c:v>
                </c:pt>
                <c:pt idx="5">
                  <c:v>2546.1898617146981</c:v>
                </c:pt>
                <c:pt idx="6">
                  <c:v>2321.0438600056909</c:v>
                </c:pt>
                <c:pt idx="7">
                  <c:v>3193.4003060341961</c:v>
                </c:pt>
                <c:pt idx="8">
                  <c:v>2876.3454380846997</c:v>
                </c:pt>
                <c:pt idx="9">
                  <c:v>2496.3803176337469</c:v>
                </c:pt>
                <c:pt idx="10">
                  <c:v>1962.9824930728614</c:v>
                </c:pt>
                <c:pt idx="11">
                  <c:v>2216.6882254579714</c:v>
                </c:pt>
                <c:pt idx="12">
                  <c:v>2453.2937412729552</c:v>
                </c:pt>
                <c:pt idx="13">
                  <c:v>2535.6379828754461</c:v>
                </c:pt>
                <c:pt idx="14">
                  <c:v>2489.7074052558082</c:v>
                </c:pt>
                <c:pt idx="15">
                  <c:v>2343.6087821020869</c:v>
                </c:pt>
                <c:pt idx="16">
                  <c:v>2323.4620976549727</c:v>
                </c:pt>
                <c:pt idx="17">
                  <c:v>2541.3610082026871</c:v>
                </c:pt>
                <c:pt idx="18">
                  <c:v>2522.0461520338536</c:v>
                </c:pt>
                <c:pt idx="19">
                  <c:v>2601.8304151512489</c:v>
                </c:pt>
                <c:pt idx="20">
                  <c:v>2335.6061759356448</c:v>
                </c:pt>
                <c:pt idx="21">
                  <c:v>2531.1519501005318</c:v>
                </c:pt>
              </c:numCache>
            </c:numRef>
          </c:val>
          <c:extLst>
            <c:ext xmlns:c16="http://schemas.microsoft.com/office/drawing/2014/chart" uri="{C3380CC4-5D6E-409C-BE32-E72D297353CC}">
              <c16:uniqueId val="{00000000-5B00-49EC-A6F5-EF2F45B2A41A}"/>
            </c:ext>
          </c:extLst>
        </c:ser>
        <c:ser>
          <c:idx val="1"/>
          <c:order val="1"/>
          <c:tx>
            <c:strRef>
              <c:f>'Psykiatri 3'!$E$25</c:f>
              <c:strCache>
                <c:ptCount val="1"/>
                <c:pt idx="0">
                  <c:v>2021</c:v>
                </c:pt>
              </c:strCache>
            </c:strRef>
          </c:tx>
          <c:spPr>
            <a:solidFill>
              <a:srgbClr val="E06C00"/>
            </a:solidFill>
            <a:ln>
              <a:noFill/>
            </a:ln>
            <a:effectLst/>
          </c:spPr>
          <c:invertIfNegative val="0"/>
          <c:dLbls>
            <c:delete val="1"/>
          </c:dLbls>
          <c:cat>
            <c:strRef>
              <c:f>'Psykiatri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'Psykiatri 3'!$E$26:$E$47</c:f>
              <c:numCache>
                <c:formatCode>#,##0</c:formatCode>
                <c:ptCount val="22"/>
                <c:pt idx="0">
                  <c:v>2898.7979573846474</c:v>
                </c:pt>
                <c:pt idx="1">
                  <c:v>2483.3808407547858</c:v>
                </c:pt>
                <c:pt idx="2">
                  <c:v>2819.7388345300378</c:v>
                </c:pt>
                <c:pt idx="3">
                  <c:v>2867.7635276684891</c:v>
                </c:pt>
                <c:pt idx="4">
                  <c:v>2769.5250808305905</c:v>
                </c:pt>
                <c:pt idx="5">
                  <c:v>2906.4620832103865</c:v>
                </c:pt>
                <c:pt idx="6">
                  <c:v>2427.4299585314047</c:v>
                </c:pt>
                <c:pt idx="7">
                  <c:v>3147.4893854199113</c:v>
                </c:pt>
                <c:pt idx="8">
                  <c:v>2963.4383434945921</c:v>
                </c:pt>
                <c:pt idx="9">
                  <c:v>2562.7038879084444</c:v>
                </c:pt>
                <c:pt idx="10">
                  <c:v>2227.4192344794751</c:v>
                </c:pt>
                <c:pt idx="11">
                  <c:v>2746.9268290446394</c:v>
                </c:pt>
                <c:pt idx="12">
                  <c:v>2620.1558327412818</c:v>
                </c:pt>
                <c:pt idx="13">
                  <c:v>2542.4391770319958</c:v>
                </c:pt>
                <c:pt idx="14">
                  <c:v>2566.6118214699231</c:v>
                </c:pt>
                <c:pt idx="15">
                  <c:v>2517.4505092115801</c:v>
                </c:pt>
                <c:pt idx="16">
                  <c:v>2581.9499803660601</c:v>
                </c:pt>
                <c:pt idx="17">
                  <c:v>2526.6899542574929</c:v>
                </c:pt>
                <c:pt idx="18">
                  <c:v>2726.1574810304874</c:v>
                </c:pt>
                <c:pt idx="19">
                  <c:v>2400.1777369856827</c:v>
                </c:pt>
                <c:pt idx="20">
                  <c:v>2595.1868895003063</c:v>
                </c:pt>
                <c:pt idx="21">
                  <c:v>2696.6700434023965</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50"/>
        <c:overlap val="15"/>
        <c:axId val="1074344543"/>
        <c:axId val="1074342047"/>
      </c:barChart>
      <c:lineChart>
        <c:grouping val="standard"/>
        <c:varyColors val="0"/>
        <c:ser>
          <c:idx val="2"/>
          <c:order val="2"/>
          <c:tx>
            <c:strRef>
              <c:f>'Psykiatri 3'!$F$25</c:f>
              <c:strCache>
                <c:ptCount val="1"/>
                <c:pt idx="0">
                  <c:v>Riket 2021</c:v>
                </c:pt>
              </c:strCache>
            </c:strRef>
          </c:tx>
          <c:spPr>
            <a:ln w="28575" cap="rnd">
              <a:solidFill>
                <a:schemeClr val="accent3"/>
              </a:solidFill>
              <a:round/>
            </a:ln>
            <a:effectLst/>
          </c:spPr>
          <c:marker>
            <c:symbol val="none"/>
          </c:marker>
          <c:dLbls>
            <c:dLbl>
              <c:idx val="9"/>
              <c:layout>
                <c:manualLayout>
                  <c:x val="2.7560763888888891E-3"/>
                  <c:y val="-9.1722222222222219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F-489F-4378-8828-8CF73AC0C94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'Psykiatri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'Psykiatri 3'!$F$26:$F$47</c:f>
              <c:numCache>
                <c:formatCode>#,##0</c:formatCode>
                <c:ptCount val="22"/>
                <c:pt idx="0">
                  <c:v>2696.6700434023965</c:v>
                </c:pt>
                <c:pt idx="1">
                  <c:v>2696.6700434023965</c:v>
                </c:pt>
                <c:pt idx="2">
                  <c:v>2696.6700434023965</c:v>
                </c:pt>
                <c:pt idx="3">
                  <c:v>2696.6700434023965</c:v>
                </c:pt>
                <c:pt idx="4">
                  <c:v>2696.6700434023965</c:v>
                </c:pt>
                <c:pt idx="5">
                  <c:v>2696.6700434023965</c:v>
                </c:pt>
                <c:pt idx="6">
                  <c:v>2696.6700434023965</c:v>
                </c:pt>
                <c:pt idx="7">
                  <c:v>2696.6700434023965</c:v>
                </c:pt>
                <c:pt idx="8">
                  <c:v>2696.6700434023965</c:v>
                </c:pt>
                <c:pt idx="9">
                  <c:v>2696.6700434023965</c:v>
                </c:pt>
                <c:pt idx="10">
                  <c:v>2696.6700434023965</c:v>
                </c:pt>
                <c:pt idx="11">
                  <c:v>2696.6700434023965</c:v>
                </c:pt>
                <c:pt idx="12">
                  <c:v>2696.6700434023965</c:v>
                </c:pt>
                <c:pt idx="13">
                  <c:v>2696.6700434023965</c:v>
                </c:pt>
                <c:pt idx="14">
                  <c:v>2696.6700434023965</c:v>
                </c:pt>
                <c:pt idx="15">
                  <c:v>2696.6700434023965</c:v>
                </c:pt>
                <c:pt idx="16">
                  <c:v>2696.6700434023965</c:v>
                </c:pt>
                <c:pt idx="17">
                  <c:v>2696.6700434023965</c:v>
                </c:pt>
                <c:pt idx="18">
                  <c:v>2696.6700434023965</c:v>
                </c:pt>
                <c:pt idx="19">
                  <c:v>2696.6700434023965</c:v>
                </c:pt>
                <c:pt idx="20">
                  <c:v>2696.6700434023965</c:v>
                </c:pt>
                <c:pt idx="21">
                  <c:v>2696.6700434023965</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'Tandvård 3'!$D$25</c:f>
              <c:strCache>
                <c:ptCount val="1"/>
                <c:pt idx="0">
                  <c:v>2020</c:v>
                </c:pt>
              </c:strCache>
            </c:strRef>
          </c:tx>
          <c:spPr>
            <a:pattFill prst="dkUpDiag">
              <a:fgClr>
                <a:srgbClr val="005A69"/>
              </a:fgClr>
              <a:bgClr>
                <a:srgbClr val="FFFFFF"/>
              </a:bgClr>
            </a:pattFill>
            <a:ln>
              <a:noFill/>
            </a:ln>
            <a:effectLst/>
          </c:spPr>
          <c:invertIfNegative val="0"/>
          <c:dLbls>
            <c:delete val="1"/>
          </c:dLbls>
          <c:cat>
            <c:strRef>
              <c:f>'Tandvård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3'!$D$26:$D$47</c:f>
              <c:numCache>
                <c:formatCode>#,##0</c:formatCode>
                <c:ptCount val="22"/>
                <c:pt idx="0">
                  <c:v>453.17915208675623</c:v>
                </c:pt>
                <c:pt idx="1">
                  <c:v>623.07862634335243</c:v>
                </c:pt>
                <c:pt idx="2">
                  <c:v>761.52050260353167</c:v>
                </c:pt>
                <c:pt idx="3">
                  <c:v>786.88580737138182</c:v>
                </c:pt>
                <c:pt idx="4">
                  <c:v>780.73133827073229</c:v>
                </c:pt>
                <c:pt idx="5">
                  <c:v>978.92348081458294</c:v>
                </c:pt>
                <c:pt idx="6">
                  <c:v>812.97508231372706</c:v>
                </c:pt>
                <c:pt idx="7">
                  <c:v>731.82090346616997</c:v>
                </c:pt>
                <c:pt idx="8">
                  <c:v>1310.230352831707</c:v>
                </c:pt>
                <c:pt idx="9">
                  <c:v>714.56445159414284</c:v>
                </c:pt>
                <c:pt idx="10">
                  <c:v>719.89725275873946</c:v>
                </c:pt>
                <c:pt idx="11">
                  <c:v>664.18908764369883</c:v>
                </c:pt>
                <c:pt idx="12">
                  <c:v>756.49115364900933</c:v>
                </c:pt>
                <c:pt idx="13">
                  <c:v>850.66564586789161</c:v>
                </c:pt>
                <c:pt idx="14">
                  <c:v>804.6445672058627</c:v>
                </c:pt>
                <c:pt idx="15">
                  <c:v>938.20826207260961</c:v>
                </c:pt>
                <c:pt idx="16">
                  <c:v>633.03907451078601</c:v>
                </c:pt>
                <c:pt idx="17">
                  <c:v>748.30098873868349</c:v>
                </c:pt>
                <c:pt idx="18">
                  <c:v>775.31931564027298</c:v>
                </c:pt>
                <c:pt idx="19">
                  <c:v>799.80380098978003</c:v>
                </c:pt>
                <c:pt idx="20">
                  <c:v>881.36082110779046</c:v>
                </c:pt>
                <c:pt idx="21">
                  <c:v>685.62016402433869</c:v>
                </c:pt>
              </c:numCache>
            </c:numRef>
          </c:val>
          <c:extLst>
            <c:ext xmlns:c16="http://schemas.microsoft.com/office/drawing/2014/chart" uri="{C3380CC4-5D6E-409C-BE32-E72D297353CC}">
              <c16:uniqueId val="{00000000-5B00-49EC-A6F5-EF2F45B2A41A}"/>
            </c:ext>
          </c:extLst>
        </c:ser>
        <c:ser>
          <c:idx val="1"/>
          <c:order val="1"/>
          <c:tx>
            <c:strRef>
              <c:f>'Tandvård 3'!$E$25</c:f>
              <c:strCache>
                <c:ptCount val="1"/>
                <c:pt idx="0">
                  <c:v>2021</c:v>
                </c:pt>
              </c:strCache>
            </c:strRef>
          </c:tx>
          <c:spPr>
            <a:solidFill>
              <a:srgbClr val="E06C00"/>
            </a:solidFill>
            <a:ln>
              <a:noFill/>
            </a:ln>
            <a:effectLst/>
          </c:spPr>
          <c:invertIfNegative val="0"/>
          <c:dLbls>
            <c:delete val="1"/>
          </c:dLbls>
          <c:cat>
            <c:strRef>
              <c:f>'Tandvård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3'!$E$26:$E$47</c:f>
              <c:numCache>
                <c:formatCode>#,##0</c:formatCode>
                <c:ptCount val="22"/>
                <c:pt idx="0">
                  <c:v>484.03011172441836</c:v>
                </c:pt>
                <c:pt idx="1">
                  <c:v>670.84191926607366</c:v>
                </c:pt>
                <c:pt idx="2">
                  <c:v>791.91255164827157</c:v>
                </c:pt>
                <c:pt idx="3">
                  <c:v>830.31015277706808</c:v>
                </c:pt>
                <c:pt idx="4">
                  <c:v>818.09493364644857</c:v>
                </c:pt>
                <c:pt idx="5">
                  <c:v>954.06707976787641</c:v>
                </c:pt>
                <c:pt idx="6">
                  <c:v>833.41761909578236</c:v>
                </c:pt>
                <c:pt idx="7">
                  <c:v>688.51330306060561</c:v>
                </c:pt>
                <c:pt idx="8">
                  <c:v>1176.5668157823541</c:v>
                </c:pt>
                <c:pt idx="9">
                  <c:v>680.25028076367721</c:v>
                </c:pt>
                <c:pt idx="10">
                  <c:v>703.70436505909004</c:v>
                </c:pt>
                <c:pt idx="11">
                  <c:v>696.90444901278556</c:v>
                </c:pt>
                <c:pt idx="12">
                  <c:v>912.81701617960709</c:v>
                </c:pt>
                <c:pt idx="13">
                  <c:v>805.10573939346523</c:v>
                </c:pt>
                <c:pt idx="14">
                  <c:v>820.88562446454239</c:v>
                </c:pt>
                <c:pt idx="15">
                  <c:v>967.44998907717752</c:v>
                </c:pt>
                <c:pt idx="16">
                  <c:v>708.90685867385764</c:v>
                </c:pt>
                <c:pt idx="17">
                  <c:v>749.40723116551248</c:v>
                </c:pt>
                <c:pt idx="18">
                  <c:v>658.82139124903449</c:v>
                </c:pt>
                <c:pt idx="19">
                  <c:v>815.84190149437472</c:v>
                </c:pt>
                <c:pt idx="20">
                  <c:v>997.22459179872885</c:v>
                </c:pt>
                <c:pt idx="21">
                  <c:v>704.36281940678066</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50"/>
        <c:overlap val="15"/>
        <c:axId val="1074344543"/>
        <c:axId val="1074342047"/>
      </c:barChart>
      <c:lineChart>
        <c:grouping val="standard"/>
        <c:varyColors val="0"/>
        <c:ser>
          <c:idx val="2"/>
          <c:order val="2"/>
          <c:tx>
            <c:strRef>
              <c:f>'Tandvård 3'!$F$25</c:f>
              <c:strCache>
                <c:ptCount val="1"/>
                <c:pt idx="0">
                  <c:v>Riket 2021</c:v>
                </c:pt>
              </c:strCache>
            </c:strRef>
          </c:tx>
          <c:spPr>
            <a:ln w="28575" cap="rnd">
              <a:solidFill>
                <a:schemeClr val="accent3"/>
              </a:solidFill>
              <a:round/>
            </a:ln>
            <a:effectLst/>
          </c:spPr>
          <c:marker>
            <c:symbol val="none"/>
          </c:marker>
          <c:dLbls>
            <c:dLbl>
              <c:idx val="21"/>
              <c:layout>
                <c:manualLayout>
                  <c:x val="-6.8901909722222224E-2"/>
                  <c:y val="-0.2575277777777778"/>
                </c:manualLayout>
              </c:layout>
              <c:showLegendKey val="0"/>
              <c:showVal val="1"/>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F-1C28-4538-B300-4A825A35AC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'Tandvård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3'!$F$26:$F$47</c:f>
              <c:numCache>
                <c:formatCode>#,##0</c:formatCode>
                <c:ptCount val="22"/>
                <c:pt idx="0">
                  <c:v>704.36281940678066</c:v>
                </c:pt>
                <c:pt idx="1">
                  <c:v>704.36281940678066</c:v>
                </c:pt>
                <c:pt idx="2">
                  <c:v>704.36281940678066</c:v>
                </c:pt>
                <c:pt idx="3">
                  <c:v>704.36281940678066</c:v>
                </c:pt>
                <c:pt idx="4">
                  <c:v>704.36281940678066</c:v>
                </c:pt>
                <c:pt idx="5">
                  <c:v>704.36281940678066</c:v>
                </c:pt>
                <c:pt idx="6">
                  <c:v>704.36281940678066</c:v>
                </c:pt>
                <c:pt idx="7">
                  <c:v>704.36281940678066</c:v>
                </c:pt>
                <c:pt idx="8">
                  <c:v>704.36281940678066</c:v>
                </c:pt>
                <c:pt idx="9">
                  <c:v>704.36281940678066</c:v>
                </c:pt>
                <c:pt idx="10">
                  <c:v>704.36281940678066</c:v>
                </c:pt>
                <c:pt idx="11">
                  <c:v>704.36281940678066</c:v>
                </c:pt>
                <c:pt idx="12">
                  <c:v>704.36281940678066</c:v>
                </c:pt>
                <c:pt idx="13">
                  <c:v>704.36281940678066</c:v>
                </c:pt>
                <c:pt idx="14">
                  <c:v>704.36281940678066</c:v>
                </c:pt>
                <c:pt idx="15">
                  <c:v>704.36281940678066</c:v>
                </c:pt>
                <c:pt idx="16">
                  <c:v>704.36281940678066</c:v>
                </c:pt>
                <c:pt idx="17">
                  <c:v>704.36281940678066</c:v>
                </c:pt>
                <c:pt idx="18">
                  <c:v>704.36281940678066</c:v>
                </c:pt>
                <c:pt idx="19">
                  <c:v>704.36281940678066</c:v>
                </c:pt>
                <c:pt idx="20">
                  <c:v>704.36281940678066</c:v>
                </c:pt>
                <c:pt idx="21">
                  <c:v>704.36281940678066</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Nettokostnad per invånare 2021</a:t>
            </a:r>
          </a:p>
        </c:rich>
      </c:tx>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'Tandvård 3'!$N$27</c:f>
              <c:strCache>
                <c:ptCount val="1"/>
                <c:pt idx="0">
                  <c:v>Allmäntandvård barn och ungdomar</c:v>
                </c:pt>
              </c:strCache>
            </c:strRef>
          </c:tx>
          <c:spPr>
            <a:pattFill prst="dkUpDiag">
              <a:fgClr>
                <a:srgbClr val="005A69"/>
              </a:fgClr>
              <a:bgClr>
                <a:srgbClr val="FFFFFF"/>
              </a:bgClr>
            </a:pattFill>
            <a:ln w="12700">
              <a:solidFill>
                <a:srgbClr val="005A69"/>
              </a:solidFill>
            </a:ln>
            <a:effectLst/>
          </c:spPr>
          <c:invertIfNegative val="0"/>
          <c:dLbls>
            <c:delete val="1"/>
          </c:dLbls>
          <c:cat>
            <c:strRef>
              <c:f>'Tandvård 3'!$I$28:$I$49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3'!$N$28:$N$49</c:f>
              <c:numCache>
                <c:formatCode>#,##0</c:formatCode>
                <c:ptCount val="22"/>
                <c:pt idx="0">
                  <c:v>254.22967373720519</c:v>
                </c:pt>
                <c:pt idx="1">
                  <c:v>407.56810944089756</c:v>
                </c:pt>
                <c:pt idx="2">
                  <c:v>387.67267172739651</c:v>
                </c:pt>
                <c:pt idx="3">
                  <c:v>378.96206972902081</c:v>
                </c:pt>
                <c:pt idx="4">
                  <c:v>420.42539175729576</c:v>
                </c:pt>
                <c:pt idx="5">
                  <c:v>521.29438379069541</c:v>
                </c:pt>
                <c:pt idx="6">
                  <c:v>279.15444523111154</c:v>
                </c:pt>
                <c:pt idx="7">
                  <c:v>262.29078211832592</c:v>
                </c:pt>
                <c:pt idx="8">
                  <c:v>478.17688769764118</c:v>
                </c:pt>
                <c:pt idx="9">
                  <c:v>362.94275986238125</c:v>
                </c:pt>
                <c:pt idx="10">
                  <c:v>396.94740414938735</c:v>
                </c:pt>
                <c:pt idx="11">
                  <c:v>288.27544231367693</c:v>
                </c:pt>
                <c:pt idx="12">
                  <c:v>312.23261052769107</c:v>
                </c:pt>
                <c:pt idx="13">
                  <c:v>404.18263839995825</c:v>
                </c:pt>
                <c:pt idx="14">
                  <c:v>387.14256524965316</c:v>
                </c:pt>
                <c:pt idx="15">
                  <c:v>592.9532191118185</c:v>
                </c:pt>
                <c:pt idx="16">
                  <c:v>281.4777232969729</c:v>
                </c:pt>
                <c:pt idx="17">
                  <c:v>384.94141928720313</c:v>
                </c:pt>
                <c:pt idx="18">
                  <c:v>355.91500446786921</c:v>
                </c:pt>
                <c:pt idx="19">
                  <c:v>346.00437786591783</c:v>
                </c:pt>
                <c:pt idx="20">
                  <c:v>492.60491884033593</c:v>
                </c:pt>
                <c:pt idx="21">
                  <c:v>341.53207888856508</c:v>
                </c:pt>
              </c:numCache>
            </c:numRef>
          </c:val>
          <c:extLst>
            <c:ext xmlns:c16="http://schemas.microsoft.com/office/drawing/2014/chart" uri="{C3380CC4-5D6E-409C-BE32-E72D297353CC}">
              <c16:uniqueId val="{00000000-CB6C-448A-BF99-06364C927415}"/>
            </c:ext>
          </c:extLst>
        </c:ser>
        <c:ser>
          <c:idx val="1"/>
          <c:order val="1"/>
          <c:tx>
            <c:strRef>
              <c:f>'Tandvård 3'!$O$27</c:f>
              <c:strCache>
                <c:ptCount val="1"/>
                <c:pt idx="0">
                  <c:v>Allmäntandvård vuxna</c:v>
                </c:pt>
              </c:strCache>
            </c:strRef>
          </c:tx>
          <c:spPr>
            <a:solidFill>
              <a:srgbClr val="E06C00"/>
            </a:solidFill>
            <a:ln w="12700">
              <a:solidFill>
                <a:srgbClr val="000000"/>
              </a:solidFill>
            </a:ln>
            <a:effectLst/>
          </c:spPr>
          <c:invertIfNegative val="0"/>
          <c:dLbls>
            <c:delete val="1"/>
          </c:dLbls>
          <c:cat>
            <c:strRef>
              <c:f>'Tandvård 3'!$I$28:$I$49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3'!$O$28:$O$49</c:f>
              <c:numCache>
                <c:formatCode>#,##0</c:formatCode>
                <c:ptCount val="22"/>
                <c:pt idx="0">
                  <c:v>0</c:v>
                </c:pt>
                <c:pt idx="1">
                  <c:v>-30.377747287520315</c:v>
                </c:pt>
                <c:pt idx="2">
                  <c:v>33.134416386956971</c:v>
                </c:pt>
                <c:pt idx="3">
                  <c:v>19.16100352562465</c:v>
                </c:pt>
                <c:pt idx="4">
                  <c:v>-9.2632401978946444</c:v>
                </c:pt>
                <c:pt idx="5">
                  <c:v>181.96124717222386</c:v>
                </c:pt>
                <c:pt idx="6">
                  <c:v>101.14291493880853</c:v>
                </c:pt>
                <c:pt idx="7">
                  <c:v>65.57269552958148</c:v>
                </c:pt>
                <c:pt idx="8">
                  <c:v>195.04583577140627</c:v>
                </c:pt>
                <c:pt idx="9">
                  <c:v>2.852202435067829</c:v>
                </c:pt>
                <c:pt idx="10">
                  <c:v>-2.8772985666126853</c:v>
                </c:pt>
                <c:pt idx="11">
                  <c:v>76.797036322132612</c:v>
                </c:pt>
                <c:pt idx="12">
                  <c:v>93.615562112459216</c:v>
                </c:pt>
                <c:pt idx="13">
                  <c:v>6.5190748129025531</c:v>
                </c:pt>
                <c:pt idx="14">
                  <c:v>17.923266909706165</c:v>
                </c:pt>
                <c:pt idx="15">
                  <c:v>34.675626848644356</c:v>
                </c:pt>
                <c:pt idx="16">
                  <c:v>38.225369830453111</c:v>
                </c:pt>
                <c:pt idx="17">
                  <c:v>4.0951214817787571</c:v>
                </c:pt>
                <c:pt idx="18">
                  <c:v>-15.145319339058265</c:v>
                </c:pt>
                <c:pt idx="19">
                  <c:v>65.558724227226534</c:v>
                </c:pt>
                <c:pt idx="20">
                  <c:v>248.30491843984413</c:v>
                </c:pt>
                <c:pt idx="21">
                  <c:v>35.507156017885393</c:v>
                </c:pt>
              </c:numCache>
            </c:numRef>
          </c:val>
          <c:extLst>
            <c:ext xmlns:c16="http://schemas.microsoft.com/office/drawing/2014/chart" uri="{C3380CC4-5D6E-409C-BE32-E72D297353CC}">
              <c16:uniqueId val="{00000001-CB6C-448A-BF99-06364C927415}"/>
            </c:ext>
          </c:extLst>
        </c:ser>
        <c:ser>
          <c:idx val="2"/>
          <c:order val="2"/>
          <c:tx>
            <c:strRef>
              <c:f>'Tandvård 3'!$P$27</c:f>
              <c:strCache>
                <c:ptCount val="1"/>
                <c:pt idx="0">
                  <c:v>Regionernas tandvårdsstöd</c:v>
                </c:pt>
              </c:strCache>
            </c:strRef>
          </c:tx>
          <c:spPr>
            <a:pattFill prst="dkDnDiag">
              <a:fgClr>
                <a:srgbClr val="7D2B40"/>
              </a:fgClr>
              <a:bgClr>
                <a:srgbClr val="FFFFFF"/>
              </a:bgClr>
            </a:pattFill>
            <a:ln w="12700">
              <a:solidFill>
                <a:srgbClr val="7D2B40"/>
              </a:solidFill>
            </a:ln>
            <a:effectLst/>
          </c:spPr>
          <c:invertIfNegative val="0"/>
          <c:dLbls>
            <c:delete val="1"/>
          </c:dLbls>
          <c:cat>
            <c:strRef>
              <c:f>'Tandvård 3'!$I$28:$I$49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3'!$P$28:$P$49</c:f>
              <c:numCache>
                <c:formatCode>#,##0</c:formatCode>
                <c:ptCount val="22"/>
                <c:pt idx="0">
                  <c:v>91.506120351665061</c:v>
                </c:pt>
                <c:pt idx="1">
                  <c:v>164.54613114073504</c:v>
                </c:pt>
                <c:pt idx="2">
                  <c:v>129.22422390913218</c:v>
                </c:pt>
                <c:pt idx="3">
                  <c:v>161.80402977194149</c:v>
                </c:pt>
                <c:pt idx="4">
                  <c:v>79.065727949349437</c:v>
                </c:pt>
                <c:pt idx="5">
                  <c:v>122.94678862988098</c:v>
                </c:pt>
                <c:pt idx="6">
                  <c:v>101.14291493880853</c:v>
                </c:pt>
                <c:pt idx="7">
                  <c:v>147.53856494155835</c:v>
                </c:pt>
                <c:pt idx="8">
                  <c:v>113.25242077049397</c:v>
                </c:pt>
                <c:pt idx="9">
                  <c:v>118.3664010553149</c:v>
                </c:pt>
                <c:pt idx="10">
                  <c:v>101.63836365773874</c:v>
                </c:pt>
                <c:pt idx="11">
                  <c:v>119.78045217407252</c:v>
                </c:pt>
                <c:pt idx="12">
                  <c:v>135.41665152403283</c:v>
                </c:pt>
                <c:pt idx="13">
                  <c:v>32.595374064512761</c:v>
                </c:pt>
                <c:pt idx="14">
                  <c:v>118.2935616040607</c:v>
                </c:pt>
                <c:pt idx="15">
                  <c:v>76.286379067017577</c:v>
                </c:pt>
                <c:pt idx="16">
                  <c:v>118.15114311230961</c:v>
                </c:pt>
                <c:pt idx="17">
                  <c:v>73.712186672017623</c:v>
                </c:pt>
                <c:pt idx="18">
                  <c:v>75.72659669529132</c:v>
                </c:pt>
                <c:pt idx="19">
                  <c:v>101.98023768679684</c:v>
                </c:pt>
                <c:pt idx="20">
                  <c:v>152.18688549538834</c:v>
                </c:pt>
                <c:pt idx="21">
                  <c:v>109.82755208505745</c:v>
                </c:pt>
              </c:numCache>
            </c:numRef>
          </c:val>
          <c:extLst>
            <c:ext xmlns:c16="http://schemas.microsoft.com/office/drawing/2014/chart" uri="{C3380CC4-5D6E-409C-BE32-E72D297353CC}">
              <c16:uniqueId val="{00000002-CB6C-448A-BF99-06364C927415}"/>
            </c:ext>
          </c:extLst>
        </c:ser>
        <c:ser>
          <c:idx val="3"/>
          <c:order val="3"/>
          <c:tx>
            <c:strRef>
              <c:f>'Tandvård 3'!$Q$27</c:f>
              <c:strCache>
                <c:ptCount val="1"/>
                <c:pt idx="0">
                  <c:v>Specialisttandvård</c:v>
                </c:pt>
              </c:strCache>
            </c:strRef>
          </c:tx>
          <c:spPr>
            <a:solidFill>
              <a:srgbClr val="005A69"/>
            </a:solidFill>
            <a:ln w="12700">
              <a:solidFill>
                <a:srgbClr val="005A69"/>
              </a:solidFill>
            </a:ln>
            <a:effectLst/>
          </c:spPr>
          <c:invertIfNegative val="0"/>
          <c:dLbls>
            <c:delete val="1"/>
          </c:dLbls>
          <c:cat>
            <c:strRef>
              <c:f>'Tandvård 3'!$I$28:$I$49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3'!$Q$28:$Q$49</c:f>
              <c:numCache>
                <c:formatCode>#,##0</c:formatCode>
                <c:ptCount val="22"/>
                <c:pt idx="0">
                  <c:v>138.29431763554811</c:v>
                </c:pt>
                <c:pt idx="1">
                  <c:v>129.10542597196135</c:v>
                </c:pt>
                <c:pt idx="2">
                  <c:v>241.88123962478588</c:v>
                </c:pt>
                <c:pt idx="3">
                  <c:v>270.38304975048118</c:v>
                </c:pt>
                <c:pt idx="4">
                  <c:v>327.86705413769806</c:v>
                </c:pt>
                <c:pt idx="5">
                  <c:v>127.86466017507622</c:v>
                </c:pt>
                <c:pt idx="6">
                  <c:v>351.9773439870537</c:v>
                </c:pt>
                <c:pt idx="7">
                  <c:v>213.11126047113981</c:v>
                </c:pt>
                <c:pt idx="8">
                  <c:v>390.09167154281255</c:v>
                </c:pt>
                <c:pt idx="9">
                  <c:v>196.08891741091324</c:v>
                </c:pt>
                <c:pt idx="10">
                  <c:v>207.99589581857671</c:v>
                </c:pt>
                <c:pt idx="11">
                  <c:v>212.05151820290351</c:v>
                </c:pt>
                <c:pt idx="12">
                  <c:v>371.55219201542394</c:v>
                </c:pt>
                <c:pt idx="13">
                  <c:v>361.80865211609171</c:v>
                </c:pt>
                <c:pt idx="14">
                  <c:v>297.52623070112236</c:v>
                </c:pt>
                <c:pt idx="15">
                  <c:v>263.53476404969712</c:v>
                </c:pt>
                <c:pt idx="16">
                  <c:v>271.05262243412204</c:v>
                </c:pt>
                <c:pt idx="17">
                  <c:v>286.65850372451297</c:v>
                </c:pt>
                <c:pt idx="18">
                  <c:v>242.32510942493224</c:v>
                </c:pt>
                <c:pt idx="19">
                  <c:v>302.2985617144335</c:v>
                </c:pt>
                <c:pt idx="20">
                  <c:v>104.12786902316044</c:v>
                </c:pt>
                <c:pt idx="21">
                  <c:v>217.49603241527294</c:v>
                </c:pt>
              </c:numCache>
            </c:numRef>
          </c:val>
          <c:extLst>
            <c:ext xmlns:c16="http://schemas.microsoft.com/office/drawing/2014/chart" uri="{C3380CC4-5D6E-409C-BE32-E72D297353CC}">
              <c16:uniqueId val="{00000003-CB6C-448A-BF99-06364C927415}"/>
            </c:ext>
          </c:extLst>
        </c:ser>
        <c:dLbls>
          <c:showLegendKey val="0"/>
          <c:showVal val="1"/>
          <c:showCatName val="0"/>
          <c:showSerName val="0"/>
          <c:showPercent val="0"/>
          <c:showBubbleSize val="0"/>
        </c:dLbls>
        <c:gapWidth val="52"/>
        <c:overlap val="100"/>
        <c:axId val="1074344543"/>
        <c:axId val="1074342047"/>
      </c:barChart>
      <c:catAx>
        <c:axId val="1074344543"/>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'Övrig hälso- och sjukvård 3'!$D$25</c:f>
              <c:strCache>
                <c:ptCount val="1"/>
                <c:pt idx="0">
                  <c:v>2020</c:v>
                </c:pt>
              </c:strCache>
            </c:strRef>
          </c:tx>
          <c:spPr>
            <a:pattFill prst="dkDnDiag">
              <a:fgClr>
                <a:srgbClr val="005A69"/>
              </a:fgClr>
              <a:bgClr>
                <a:srgbClr val="FFFFFF"/>
              </a:bgClr>
            </a:pattFill>
            <a:ln>
              <a:noFill/>
            </a:ln>
            <a:effectLst/>
          </c:spPr>
          <c:invertIfNegative val="0"/>
          <c:dLbls>
            <c:delete val="1"/>
          </c:dLbls>
          <c:cat>
            <c:strRef>
              <c:f>'Övrig hälso- och sjukvård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'Övrig hälso- och sjukvård 3'!$D$26:$D$47</c:f>
              <c:numCache>
                <c:formatCode>#,##0</c:formatCode>
                <c:ptCount val="22"/>
                <c:pt idx="0">
                  <c:v>2045.5771136166957</c:v>
                </c:pt>
                <c:pt idx="1">
                  <c:v>1732.7765104507278</c:v>
                </c:pt>
                <c:pt idx="2">
                  <c:v>1636.6010801567129</c:v>
                </c:pt>
                <c:pt idx="3">
                  <c:v>2034.8575856562447</c:v>
                </c:pt>
                <c:pt idx="4">
                  <c:v>1898.43360839977</c:v>
                </c:pt>
                <c:pt idx="5">
                  <c:v>1661.2034825944438</c:v>
                </c:pt>
                <c:pt idx="6">
                  <c:v>2154.3839681313766</c:v>
                </c:pt>
                <c:pt idx="7">
                  <c:v>2960.5482003858692</c:v>
                </c:pt>
                <c:pt idx="8">
                  <c:v>1942.0832914193743</c:v>
                </c:pt>
                <c:pt idx="9">
                  <c:v>1758.3188940740108</c:v>
                </c:pt>
                <c:pt idx="10">
                  <c:v>2165.2104284242223</c:v>
                </c:pt>
                <c:pt idx="11">
                  <c:v>2506.9882413431865</c:v>
                </c:pt>
                <c:pt idx="12">
                  <c:v>2622.9740000353499</c:v>
                </c:pt>
                <c:pt idx="13">
                  <c:v>2339.3305261367018</c:v>
                </c:pt>
                <c:pt idx="14">
                  <c:v>2388.6758004048479</c:v>
                </c:pt>
                <c:pt idx="15">
                  <c:v>2904.3090143077625</c:v>
                </c:pt>
                <c:pt idx="16">
                  <c:v>1954.769010302537</c:v>
                </c:pt>
                <c:pt idx="17">
                  <c:v>2228.5466604512703</c:v>
                </c:pt>
                <c:pt idx="18">
                  <c:v>2346.5693217172807</c:v>
                </c:pt>
                <c:pt idx="19">
                  <c:v>2245.9610749948756</c:v>
                </c:pt>
                <c:pt idx="20">
                  <c:v>2868.428854150809</c:v>
                </c:pt>
                <c:pt idx="21">
                  <c:v>2145.7665838999701</c:v>
                </c:pt>
              </c:numCache>
            </c:numRef>
          </c:val>
          <c:extLst>
            <c:ext xmlns:c16="http://schemas.microsoft.com/office/drawing/2014/chart" uri="{C3380CC4-5D6E-409C-BE32-E72D297353CC}">
              <c16:uniqueId val="{00000000-5B00-49EC-A6F5-EF2F45B2A41A}"/>
            </c:ext>
          </c:extLst>
        </c:ser>
        <c:ser>
          <c:idx val="1"/>
          <c:order val="1"/>
          <c:tx>
            <c:strRef>
              <c:f>'Övrig hälso- och sjukvård 3'!$E$25</c:f>
              <c:strCache>
                <c:ptCount val="1"/>
                <c:pt idx="0">
                  <c:v>2021</c:v>
                </c:pt>
              </c:strCache>
            </c:strRef>
          </c:tx>
          <c:spPr>
            <a:solidFill>
              <a:srgbClr val="E06C00"/>
            </a:solidFill>
            <a:ln>
              <a:noFill/>
            </a:ln>
            <a:effectLst/>
          </c:spPr>
          <c:invertIfNegative val="0"/>
          <c:dLbls>
            <c:delete val="1"/>
          </c:dLbls>
          <c:cat>
            <c:strRef>
              <c:f>'Övrig hälso- och sjukvård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'Övrig hälso- och sjukvård 3'!$E$26:$E$47</c:f>
              <c:numCache>
                <c:formatCode>#,##0</c:formatCode>
                <c:ptCount val="22"/>
                <c:pt idx="0">
                  <c:v>2209.3966434230078</c:v>
                </c:pt>
                <c:pt idx="1">
                  <c:v>2058.0923787295014</c:v>
                </c:pt>
                <c:pt idx="2">
                  <c:v>1722.9896521217624</c:v>
                </c:pt>
                <c:pt idx="3">
                  <c:v>2214.1604074055149</c:v>
                </c:pt>
                <c:pt idx="4">
                  <c:v>2465.3922736825189</c:v>
                </c:pt>
                <c:pt idx="5">
                  <c:v>1991.737975804072</c:v>
                </c:pt>
                <c:pt idx="6">
                  <c:v>1772.0238697279256</c:v>
                </c:pt>
                <c:pt idx="7">
                  <c:v>3590.1050802445861</c:v>
                </c:pt>
                <c:pt idx="8">
                  <c:v>2422.3434442577877</c:v>
                </c:pt>
                <c:pt idx="9">
                  <c:v>1667.1123232971461</c:v>
                </c:pt>
                <c:pt idx="10">
                  <c:v>2281.6405280284971</c:v>
                </c:pt>
                <c:pt idx="11">
                  <c:v>2329.7011391751425</c:v>
                </c:pt>
                <c:pt idx="12">
                  <c:v>2988.478987337392</c:v>
                </c:pt>
                <c:pt idx="13">
                  <c:v>2575.0345510965085</c:v>
                </c:pt>
                <c:pt idx="14">
                  <c:v>1896.2816390469125</c:v>
                </c:pt>
                <c:pt idx="15">
                  <c:v>3186.6901073904164</c:v>
                </c:pt>
                <c:pt idx="16">
                  <c:v>2369.9729294880926</c:v>
                </c:pt>
                <c:pt idx="17">
                  <c:v>2268.6973009054313</c:v>
                </c:pt>
                <c:pt idx="18">
                  <c:v>2589.849606978963</c:v>
                </c:pt>
                <c:pt idx="19">
                  <c:v>2436.5992504452529</c:v>
                </c:pt>
                <c:pt idx="20">
                  <c:v>2775.408201271161</c:v>
                </c:pt>
                <c:pt idx="21">
                  <c:v>2225.7815402067445</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50"/>
        <c:overlap val="15"/>
        <c:axId val="1074344543"/>
        <c:axId val="1074342047"/>
      </c:barChart>
      <c:lineChart>
        <c:grouping val="standard"/>
        <c:varyColors val="0"/>
        <c:ser>
          <c:idx val="2"/>
          <c:order val="2"/>
          <c:tx>
            <c:strRef>
              <c:f>'Övrig hälso- och sjukvård 3'!$F$25</c:f>
              <c:strCache>
                <c:ptCount val="1"/>
                <c:pt idx="0">
                  <c:v>Riket 2021</c:v>
                </c:pt>
              </c:strCache>
            </c:strRef>
          </c:tx>
          <c:spPr>
            <a:ln w="28575" cap="rnd">
              <a:solidFill>
                <a:schemeClr val="accent3"/>
              </a:solidFill>
              <a:round/>
            </a:ln>
            <a:effectLst/>
          </c:spPr>
          <c:marker>
            <c:symbol val="none"/>
          </c:marker>
          <c:dLbls>
            <c:dLbl>
              <c:idx val="21"/>
              <c:layout>
                <c:manualLayout>
                  <c:x val="-4.4097222222222225E-2"/>
                  <c:y val="-0.22930555555555557"/>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F-B0A7-43AA-8F17-90AC5C6D34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'Övrig hälso- och sjukvård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'Övrig hälso- och sjukvård 3'!$F$26:$F$47</c:f>
              <c:numCache>
                <c:formatCode>#,##0</c:formatCode>
                <c:ptCount val="22"/>
                <c:pt idx="0">
                  <c:v>2225.7815402067445</c:v>
                </c:pt>
                <c:pt idx="1">
                  <c:v>2225.7815402067445</c:v>
                </c:pt>
                <c:pt idx="2">
                  <c:v>2225.7815402067445</c:v>
                </c:pt>
                <c:pt idx="3">
                  <c:v>2225.7815402067445</c:v>
                </c:pt>
                <c:pt idx="4">
                  <c:v>2225.7815402067445</c:v>
                </c:pt>
                <c:pt idx="5">
                  <c:v>2225.7815402067445</c:v>
                </c:pt>
                <c:pt idx="6">
                  <c:v>2225.7815402067445</c:v>
                </c:pt>
                <c:pt idx="7">
                  <c:v>2225.7815402067445</c:v>
                </c:pt>
                <c:pt idx="8">
                  <c:v>2225.7815402067445</c:v>
                </c:pt>
                <c:pt idx="9">
                  <c:v>2225.7815402067445</c:v>
                </c:pt>
                <c:pt idx="10">
                  <c:v>2225.7815402067445</c:v>
                </c:pt>
                <c:pt idx="11">
                  <c:v>2225.7815402067445</c:v>
                </c:pt>
                <c:pt idx="12">
                  <c:v>2225.7815402067445</c:v>
                </c:pt>
                <c:pt idx="13">
                  <c:v>2225.7815402067445</c:v>
                </c:pt>
                <c:pt idx="14">
                  <c:v>2225.7815402067445</c:v>
                </c:pt>
                <c:pt idx="15">
                  <c:v>2225.7815402067445</c:v>
                </c:pt>
                <c:pt idx="16">
                  <c:v>2225.7815402067445</c:v>
                </c:pt>
                <c:pt idx="17">
                  <c:v>2225.7815402067445</c:v>
                </c:pt>
                <c:pt idx="18">
                  <c:v>2225.7815402067445</c:v>
                </c:pt>
                <c:pt idx="19">
                  <c:v>2225.7815402067445</c:v>
                </c:pt>
                <c:pt idx="20">
                  <c:v>2225.7815402067445</c:v>
                </c:pt>
                <c:pt idx="21">
                  <c:v>2225.7815402067445</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Läkemedelsförmån!$D$25</c:f>
              <c:strCache>
                <c:ptCount val="1"/>
                <c:pt idx="0">
                  <c:v>2020</c:v>
                </c:pt>
              </c:strCache>
            </c:strRef>
          </c:tx>
          <c:spPr>
            <a:pattFill prst="dkDnDiag">
              <a:fgClr>
                <a:srgbClr val="005A69"/>
              </a:fgClr>
              <a:bgClr>
                <a:srgbClr val="FFFFFF"/>
              </a:bgClr>
            </a:pattFill>
            <a:ln>
              <a:noFill/>
            </a:ln>
            <a:effectLst/>
          </c:spPr>
          <c:invertIfNegative val="0"/>
          <c:dLbls>
            <c:delete val="1"/>
          </c:dLbls>
          <c:cat>
            <c:strRef>
              <c:f>Läkemedelsförmån!$C$26:$C$47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Läkemedelsförmån!$D$26:$D$47</c:f>
              <c:numCache>
                <c:formatCode>#,##0</c:formatCode>
                <c:ptCount val="22"/>
                <c:pt idx="0">
                  <c:v>2408.4548848448362</c:v>
                </c:pt>
                <c:pt idx="1">
                  <c:v>2945.462597259484</c:v>
                </c:pt>
                <c:pt idx="2">
                  <c:v>2808.9418539016237</c:v>
                </c:pt>
                <c:pt idx="3">
                  <c:v>2527.6244867903365</c:v>
                </c:pt>
                <c:pt idx="4">
                  <c:v>2763.341193391962</c:v>
                </c:pt>
                <c:pt idx="5">
                  <c:v>2600.5744995377308</c:v>
                </c:pt>
                <c:pt idx="6">
                  <c:v>2772.245030689809</c:v>
                </c:pt>
                <c:pt idx="7">
                  <c:v>3492.7815847249017</c:v>
                </c:pt>
                <c:pt idx="8">
                  <c:v>2929.7857358414644</c:v>
                </c:pt>
                <c:pt idx="9">
                  <c:v>2483.9811216780604</c:v>
                </c:pt>
                <c:pt idx="10">
                  <c:v>3137.8532106575249</c:v>
                </c:pt>
                <c:pt idx="11">
                  <c:v>2429.6879174209016</c:v>
                </c:pt>
                <c:pt idx="12">
                  <c:v>2990.6145606872051</c:v>
                </c:pt>
                <c:pt idx="13">
                  <c:v>2601.0738017883609</c:v>
                </c:pt>
                <c:pt idx="14">
                  <c:v>2854.1428370396293</c:v>
                </c:pt>
                <c:pt idx="15">
                  <c:v>2843.1290757657921</c:v>
                </c:pt>
                <c:pt idx="16">
                  <c:v>2810.4152318940387</c:v>
                </c:pt>
                <c:pt idx="17">
                  <c:v>3094.6130506963696</c:v>
                </c:pt>
                <c:pt idx="18">
                  <c:v>2800.5251557288702</c:v>
                </c:pt>
                <c:pt idx="19">
                  <c:v>2654.9300711587452</c:v>
                </c:pt>
                <c:pt idx="20">
                  <c:v>2988.6144206655076</c:v>
                </c:pt>
                <c:pt idx="21">
                  <c:v>2620.0875002594194</c:v>
                </c:pt>
              </c:numCache>
            </c:numRef>
          </c:val>
          <c:extLst>
            <c:ext xmlns:c16="http://schemas.microsoft.com/office/drawing/2014/chart" uri="{C3380CC4-5D6E-409C-BE32-E72D297353CC}">
              <c16:uniqueId val="{00000000-5B00-49EC-A6F5-EF2F45B2A41A}"/>
            </c:ext>
          </c:extLst>
        </c:ser>
        <c:ser>
          <c:idx val="1"/>
          <c:order val="1"/>
          <c:tx>
            <c:strRef>
              <c:f>Läkemedelsförmån!$E$25</c:f>
              <c:strCache>
                <c:ptCount val="1"/>
                <c:pt idx="0">
                  <c:v>2021</c:v>
                </c:pt>
              </c:strCache>
            </c:strRef>
          </c:tx>
          <c:spPr>
            <a:solidFill>
              <a:srgbClr val="E06C00"/>
            </a:solidFill>
            <a:ln>
              <a:noFill/>
            </a:ln>
            <a:effectLst/>
          </c:spPr>
          <c:invertIfNegative val="0"/>
          <c:dLbls>
            <c:delete val="1"/>
          </c:dLbls>
          <c:cat>
            <c:strRef>
              <c:f>Läkemedelsförmån!$C$26:$C$47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Läkemedelsförmån!$E$26:$E$47</c:f>
              <c:numCache>
                <c:formatCode>#,##0</c:formatCode>
                <c:ptCount val="22"/>
                <c:pt idx="0">
                  <c:v>2570.0384118678057</c:v>
                </c:pt>
                <c:pt idx="1">
                  <c:v>3316.2374122209676</c:v>
                </c:pt>
                <c:pt idx="2">
                  <c:v>2879.3807840265608</c:v>
                </c:pt>
                <c:pt idx="3">
                  <c:v>2605.8964794849521</c:v>
                </c:pt>
                <c:pt idx="4">
                  <c:v>2621.0386717302704</c:v>
                </c:pt>
                <c:pt idx="5">
                  <c:v>2699.9114783121863</c:v>
                </c:pt>
                <c:pt idx="6">
                  <c:v>2799.6358855062203</c:v>
                </c:pt>
                <c:pt idx="7">
                  <c:v>3622.8914280093768</c:v>
                </c:pt>
                <c:pt idx="8">
                  <c:v>3051.5235596494208</c:v>
                </c:pt>
                <c:pt idx="9">
                  <c:v>2705.3140096618358</c:v>
                </c:pt>
                <c:pt idx="10">
                  <c:v>3162.2532603823151</c:v>
                </c:pt>
                <c:pt idx="11">
                  <c:v>2358.3567497431027</c:v>
                </c:pt>
                <c:pt idx="12">
                  <c:v>3022.3036169254783</c:v>
                </c:pt>
                <c:pt idx="13">
                  <c:v>2682.5992855094005</c:v>
                </c:pt>
                <c:pt idx="14">
                  <c:v>2917.9078529001636</c:v>
                </c:pt>
                <c:pt idx="15">
                  <c:v>2905.8175299163968</c:v>
                </c:pt>
                <c:pt idx="16">
                  <c:v>2870.3777709049336</c:v>
                </c:pt>
                <c:pt idx="17">
                  <c:v>3181.9093913420943</c:v>
                </c:pt>
                <c:pt idx="18">
                  <c:v>2862.4653550820117</c:v>
                </c:pt>
                <c:pt idx="19">
                  <c:v>2713.4027527379872</c:v>
                </c:pt>
                <c:pt idx="20">
                  <c:v>3043.7377099077667</c:v>
                </c:pt>
                <c:pt idx="21">
                  <c:v>2709.5335306391216</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70"/>
        <c:axId val="1074344543"/>
        <c:axId val="1074342047"/>
      </c:barChart>
      <c:lineChart>
        <c:grouping val="standard"/>
        <c:varyColors val="0"/>
        <c:ser>
          <c:idx val="2"/>
          <c:order val="2"/>
          <c:tx>
            <c:strRef>
              <c:f>Läkemedelsförmån!$F$25</c:f>
              <c:strCache>
                <c:ptCount val="1"/>
                <c:pt idx="0">
                  <c:v>Riket 2021</c:v>
                </c:pt>
              </c:strCache>
            </c:strRef>
          </c:tx>
          <c:spPr>
            <a:ln w="28575" cap="rnd">
              <a:solidFill>
                <a:schemeClr val="accent3"/>
              </a:solidFill>
              <a:round/>
            </a:ln>
            <a:effectLst/>
          </c:spPr>
          <c:marker>
            <c:symbol val="none"/>
          </c:marker>
          <c:dLbls>
            <c:dLbl>
              <c:idx val="21"/>
              <c:layout>
                <c:manualLayout>
                  <c:x val="-6.0633680555555451E-2"/>
                  <c:y val="-0.15169444444444444"/>
                </c:manualLayout>
              </c:layout>
              <c:spPr>
                <a:solidFill>
                  <a:srgbClr val="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F-F56D-4ABA-9778-6108B8A89B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Läkemedelsförmån!$C$26:$C$47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Läkemedelsförmån!$F$26:$F$47</c:f>
              <c:numCache>
                <c:formatCode>#,##0</c:formatCode>
                <c:ptCount val="22"/>
                <c:pt idx="0">
                  <c:v>2709.5335306391216</c:v>
                </c:pt>
                <c:pt idx="1">
                  <c:v>2709.5335306391216</c:v>
                </c:pt>
                <c:pt idx="2">
                  <c:v>2709.5335306391216</c:v>
                </c:pt>
                <c:pt idx="3">
                  <c:v>2709.5335306391216</c:v>
                </c:pt>
                <c:pt idx="4">
                  <c:v>2709.5335306391216</c:v>
                </c:pt>
                <c:pt idx="5">
                  <c:v>2709.5335306391216</c:v>
                </c:pt>
                <c:pt idx="6">
                  <c:v>2709.5335306391216</c:v>
                </c:pt>
                <c:pt idx="7">
                  <c:v>2709.5335306391216</c:v>
                </c:pt>
                <c:pt idx="8">
                  <c:v>2709.5335306391216</c:v>
                </c:pt>
                <c:pt idx="9">
                  <c:v>2709.5335306391216</c:v>
                </c:pt>
                <c:pt idx="10">
                  <c:v>2709.5335306391216</c:v>
                </c:pt>
                <c:pt idx="11">
                  <c:v>2709.5335306391216</c:v>
                </c:pt>
                <c:pt idx="12">
                  <c:v>2709.5335306391216</c:v>
                </c:pt>
                <c:pt idx="13">
                  <c:v>2709.5335306391216</c:v>
                </c:pt>
                <c:pt idx="14">
                  <c:v>2709.5335306391216</c:v>
                </c:pt>
                <c:pt idx="15">
                  <c:v>2709.5335306391216</c:v>
                </c:pt>
                <c:pt idx="16">
                  <c:v>2709.5335306391216</c:v>
                </c:pt>
                <c:pt idx="17">
                  <c:v>2709.5335306391216</c:v>
                </c:pt>
                <c:pt idx="18">
                  <c:v>2709.5335306391216</c:v>
                </c:pt>
                <c:pt idx="19">
                  <c:v>2709.5335306391216</c:v>
                </c:pt>
                <c:pt idx="20">
                  <c:v>2709.5335306391216</c:v>
                </c:pt>
                <c:pt idx="21">
                  <c:v>2709.5335306391216</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tx>
            <c:strRef>
              <c:f>'Kostnader och intäkter 2'!$O$26</c:f>
              <c:strCache>
                <c:ptCount val="1"/>
                <c:pt idx="0">
                  <c:v>2021</c:v>
                </c:pt>
              </c:strCache>
            </c:strRef>
          </c:tx>
          <c:dPt>
            <c:idx val="0"/>
            <c:bubble3D val="0"/>
            <c:spPr>
              <a:solidFill>
                <a:srgbClr val="005A69">
                  <a:lumMod val="100000"/>
                </a:srgbClr>
              </a:solidFill>
              <a:ln w="19050">
                <a:solidFill>
                  <a:srgbClr val="F7F7F7"/>
                </a:solidFill>
              </a:ln>
              <a:effectLst/>
            </c:spPr>
            <c:extLst>
              <c:ext xmlns:c16="http://schemas.microsoft.com/office/drawing/2014/chart" uri="{C3380CC4-5D6E-409C-BE32-E72D297353CC}">
                <c16:uniqueId val="{00000001-0415-4950-B84B-9CBDE5F77452}"/>
              </c:ext>
            </c:extLst>
          </c:dPt>
          <c:dPt>
            <c:idx val="1"/>
            <c:bubble3D val="0"/>
            <c:spPr>
              <a:solidFill>
                <a:srgbClr val="E06C00">
                  <a:lumMod val="100000"/>
                </a:srgbClr>
              </a:solidFill>
              <a:ln w="19050">
                <a:solidFill>
                  <a:srgbClr val="F7F7F7"/>
                </a:solidFill>
              </a:ln>
              <a:effectLst/>
            </c:spPr>
            <c:extLst>
              <c:ext xmlns:c16="http://schemas.microsoft.com/office/drawing/2014/chart" uri="{C3380CC4-5D6E-409C-BE32-E72D297353CC}">
                <c16:uniqueId val="{00000003-0415-4950-B84B-9CBDE5F77452}"/>
              </c:ext>
            </c:extLst>
          </c:dPt>
          <c:dPt>
            <c:idx val="2"/>
            <c:bubble3D val="0"/>
            <c:spPr>
              <a:solidFill>
                <a:srgbClr val="7D2B40">
                  <a:lumMod val="100000"/>
                </a:srgbClr>
              </a:solidFill>
              <a:ln w="19050">
                <a:solidFill>
                  <a:srgbClr val="F7F7F7"/>
                </a:solidFill>
              </a:ln>
              <a:effectLst/>
            </c:spPr>
            <c:extLst>
              <c:ext xmlns:c16="http://schemas.microsoft.com/office/drawing/2014/chart" uri="{C3380CC4-5D6E-409C-BE32-E72D297353CC}">
                <c16:uniqueId val="{00000005-0415-4950-B84B-9CBDE5F77452}"/>
              </c:ext>
            </c:extLst>
          </c:dPt>
          <c:dPt>
            <c:idx val="3"/>
            <c:bubble3D val="0"/>
            <c:spPr>
              <a:solidFill>
                <a:srgbClr val="0071A1">
                  <a:lumMod val="100000"/>
                </a:srgbClr>
              </a:solidFill>
              <a:ln w="19050">
                <a:solidFill>
                  <a:srgbClr val="F7F7F7"/>
                </a:solidFill>
              </a:ln>
              <a:effectLst/>
            </c:spPr>
            <c:extLst>
              <c:ext xmlns:c16="http://schemas.microsoft.com/office/drawing/2014/chart" uri="{C3380CC4-5D6E-409C-BE32-E72D297353CC}">
                <c16:uniqueId val="{00000007-0415-4950-B84B-9CBDE5F77452}"/>
              </c:ext>
            </c:extLst>
          </c:dPt>
          <c:dPt>
            <c:idx val="4"/>
            <c:bubble3D val="0"/>
            <c:spPr>
              <a:solidFill>
                <a:srgbClr val="7A5589">
                  <a:lumMod val="100000"/>
                </a:srgbClr>
              </a:solidFill>
              <a:ln w="19050">
                <a:solidFill>
                  <a:srgbClr val="F7F7F7"/>
                </a:solidFill>
              </a:ln>
              <a:effectLst/>
            </c:spPr>
            <c:extLst>
              <c:ext xmlns:c16="http://schemas.microsoft.com/office/drawing/2014/chart" uri="{C3380CC4-5D6E-409C-BE32-E72D297353CC}">
                <c16:uniqueId val="{00000009-0415-4950-B84B-9CBDE5F77452}"/>
              </c:ext>
            </c:extLst>
          </c:dPt>
          <c:dPt>
            <c:idx val="5"/>
            <c:bubble3D val="0"/>
            <c:spPr>
              <a:solidFill>
                <a:srgbClr val="3A6E31">
                  <a:lumMod val="100000"/>
                </a:srgbClr>
              </a:solidFill>
              <a:ln w="19050">
                <a:solidFill>
                  <a:srgbClr val="F7F7F7"/>
                </a:solidFill>
              </a:ln>
              <a:effectLst/>
            </c:spPr>
            <c:extLst>
              <c:ext xmlns:c16="http://schemas.microsoft.com/office/drawing/2014/chart" uri="{C3380CC4-5D6E-409C-BE32-E72D297353CC}">
                <c16:uniqueId val="{0000000B-0415-4950-B84B-9CBDE5F77452}"/>
              </c:ext>
            </c:extLst>
          </c:dPt>
          <c:dPt>
            <c:idx val="6"/>
            <c:bubble3D val="0"/>
            <c:spPr>
              <a:solidFill>
                <a:srgbClr val="7D5740">
                  <a:lumMod val="100000"/>
                </a:srgbClr>
              </a:solidFill>
              <a:ln w="19050">
                <a:solidFill>
                  <a:srgbClr val="F7F7F7"/>
                </a:solidFill>
              </a:ln>
              <a:effectLst/>
            </c:spPr>
            <c:extLst>
              <c:ext xmlns:c16="http://schemas.microsoft.com/office/drawing/2014/chart" uri="{C3380CC4-5D6E-409C-BE32-E72D297353CC}">
                <c16:uniqueId val="{0000000D-0415-4950-B84B-9CBDE5F77452}"/>
              </c:ext>
            </c:extLst>
          </c:dPt>
          <c:dPt>
            <c:idx val="7"/>
            <c:bubble3D val="0"/>
            <c:spPr>
              <a:solidFill>
                <a:srgbClr val="4F5859">
                  <a:lumMod val="100000"/>
                </a:srgbClr>
              </a:solidFill>
              <a:ln w="19050">
                <a:solidFill>
                  <a:srgbClr val="F7F7F7"/>
                </a:solidFill>
              </a:ln>
              <a:effectLst/>
            </c:spPr>
            <c:extLst>
              <c:ext xmlns:c16="http://schemas.microsoft.com/office/drawing/2014/chart" uri="{C3380CC4-5D6E-409C-BE32-E72D297353CC}">
                <c16:uniqueId val="{0000000F-0415-4950-B84B-9CBDE5F7745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62-A21C-4544-B727-F515AB5D73E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9E5-4027-B359-78BE0905645D}"/>
              </c:ext>
            </c:extLst>
          </c:dPt>
          <c:dLbls>
            <c:dLbl>
              <c:idx val="1"/>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415-4950-B84B-9CBDE5F77452}"/>
                </c:ext>
              </c:extLst>
            </c:dLbl>
            <c:dLbl>
              <c:idx val="2"/>
              <c:spPr>
                <a:noFill/>
                <a:ln>
                  <a:noFill/>
                </a:ln>
                <a:effectLst/>
              </c:spPr>
              <c:txPr>
                <a:bodyPr rot="0" spcFirstLastPara="1" vertOverflow="overflow" horzOverflow="overflow"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415-4950-B84B-9CBDE5F77452}"/>
                </c:ext>
              </c:extLst>
            </c:dLbl>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415-4950-B84B-9CBDE5F77452}"/>
                </c:ext>
              </c:extLst>
            </c:dLbl>
            <c:dLbl>
              <c:idx val="5"/>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415-4950-B84B-9CBDE5F77452}"/>
                </c:ext>
              </c:extLst>
            </c:dLbl>
            <c:dLbl>
              <c:idx val="7"/>
              <c:showLegendKey val="0"/>
              <c:showVal val="0"/>
              <c:showCatName val="1"/>
              <c:showSerName val="0"/>
              <c:showPercent val="1"/>
              <c:showBubbleSize val="0"/>
              <c:separator>
</c:separator>
              <c:extLst>
                <c:ext xmlns:c15="http://schemas.microsoft.com/office/drawing/2012/chart" uri="{CE6537A1-D6FC-4f65-9D91-7224C49458BB}">
                  <c15:layout>
                    <c:manualLayout>
                      <c:w val="0.26224626295226772"/>
                      <c:h val="9.9218749999999994E-2"/>
                    </c:manualLayout>
                  </c15:layout>
                </c:ext>
                <c:ext xmlns:c16="http://schemas.microsoft.com/office/drawing/2014/chart" uri="{C3380CC4-5D6E-409C-BE32-E72D297353CC}">
                  <c16:uniqueId val="{0000000F-0415-4950-B84B-9CBDE5F77452}"/>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62-A21C-4544-B727-F515AB5D73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'Kostnader och intäkter 2'!$C$27:$C$36</c:f>
              <c:strCache>
                <c:ptCount val="10"/>
                <c:pt idx="0">
                  <c:v>Övrig hälso- och sjukvård inkl. politisk verksamhet</c:v>
                </c:pt>
                <c:pt idx="1">
                  <c:v>Primärvård</c:v>
                </c:pt>
                <c:pt idx="2">
                  <c:v>Psykiatrisk heldygnsvård</c:v>
                </c:pt>
                <c:pt idx="3">
                  <c:v>Specialiserad psykiatrisk öppenvård</c:v>
                </c:pt>
                <c:pt idx="4">
                  <c:v>Somatisk sluten vård</c:v>
                </c:pt>
                <c:pt idx="5">
                  <c:v>Specialiserad somatisk öppenvård</c:v>
                </c:pt>
                <c:pt idx="6">
                  <c:v>Tandvård</c:v>
                </c:pt>
                <c:pt idx="7">
                  <c:v>Läkemedelsförmånen</c:v>
                </c:pt>
                <c:pt idx="8">
                  <c:v>Trafik och infrastruktur</c:v>
                </c:pt>
                <c:pt idx="9">
                  <c:v>Övrig regional utveckling</c:v>
                </c:pt>
              </c:strCache>
            </c:strRef>
          </c:cat>
          <c:val>
            <c:numRef>
              <c:f>'Kostnader och intäkter 2'!$O$27:$O$36</c:f>
              <c:numCache>
                <c:formatCode>#,##0</c:formatCode>
                <c:ptCount val="10"/>
                <c:pt idx="0">
                  <c:v>23042.068657535339</c:v>
                </c:pt>
                <c:pt idx="1">
                  <c:v>52927.857786757835</c:v>
                </c:pt>
                <c:pt idx="2">
                  <c:v>10023.7831570568</c:v>
                </c:pt>
                <c:pt idx="3">
                  <c:v>16146.34664251389</c:v>
                </c:pt>
                <c:pt idx="4">
                  <c:v>95121.203698157042</c:v>
                </c:pt>
                <c:pt idx="5">
                  <c:v>68003.685204672001</c:v>
                </c:pt>
                <c:pt idx="6">
                  <c:v>7233.0541423283303</c:v>
                </c:pt>
                <c:pt idx="7">
                  <c:v>28118.103438561557</c:v>
                </c:pt>
                <c:pt idx="8">
                  <c:v>28414.88941548</c:v>
                </c:pt>
                <c:pt idx="9">
                  <c:v>7462.9547913413071</c:v>
                </c:pt>
              </c:numCache>
            </c:numRef>
          </c:val>
          <c:extLst>
            <c:ext xmlns:c16="http://schemas.microsoft.com/office/drawing/2014/chart" uri="{C3380CC4-5D6E-409C-BE32-E72D297353CC}">
              <c16:uniqueId val="{00000010-0415-4950-B84B-9CBDE5F77452}"/>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Rekvisitionsläkemedel!$D$26</c:f>
              <c:strCache>
                <c:ptCount val="1"/>
                <c:pt idx="0">
                  <c:v>2020</c:v>
                </c:pt>
              </c:strCache>
            </c:strRef>
          </c:tx>
          <c:spPr>
            <a:pattFill prst="dkUpDiag">
              <a:fgClr>
                <a:srgbClr val="005A69"/>
              </a:fgClr>
              <a:bgClr>
                <a:srgbClr val="FFFFFF"/>
              </a:bgClr>
            </a:pattFill>
            <a:ln>
              <a:noFill/>
            </a:ln>
            <a:effectLst/>
          </c:spPr>
          <c:invertIfNegative val="0"/>
          <c:dLbls>
            <c:delete val="1"/>
          </c:dLbls>
          <c:cat>
            <c:strRef>
              <c:f>Rekvisitionsläkemedel!$C$27:$C$48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Rekvisitionsläkemedel!$D$27:$D$48</c:f>
              <c:numCache>
                <c:formatCode>#,##0</c:formatCode>
                <c:ptCount val="22"/>
                <c:pt idx="0">
                  <c:v>665.55462188387071</c:v>
                </c:pt>
                <c:pt idx="1">
                  <c:v>1107.1231790398408</c:v>
                </c:pt>
                <c:pt idx="2">
                  <c:v>868.40057314437831</c:v>
                </c:pt>
                <c:pt idx="3">
                  <c:v>1342.1583275893809</c:v>
                </c:pt>
                <c:pt idx="4">
                  <c:v>825.7830419906303</c:v>
                </c:pt>
                <c:pt idx="5">
                  <c:v>1058.0284085571757</c:v>
                </c:pt>
                <c:pt idx="6">
                  <c:v>890.20771513353111</c:v>
                </c:pt>
                <c:pt idx="7">
                  <c:v>1214.1574080234182</c:v>
                </c:pt>
                <c:pt idx="8">
                  <c:v>1004.0488884418066</c:v>
                </c:pt>
                <c:pt idx="9">
                  <c:v>1072.4556672678818</c:v>
                </c:pt>
                <c:pt idx="10">
                  <c:v>1032.396187533586</c:v>
                </c:pt>
                <c:pt idx="11">
                  <c:v>893.96277007371646</c:v>
                </c:pt>
                <c:pt idx="12">
                  <c:v>908.49638545698781</c:v>
                </c:pt>
                <c:pt idx="13">
                  <c:v>1010.9834022045327</c:v>
                </c:pt>
                <c:pt idx="14">
                  <c:v>1006.7077769077835</c:v>
                </c:pt>
                <c:pt idx="15">
                  <c:v>943.07484809299353</c:v>
                </c:pt>
                <c:pt idx="16">
                  <c:v>942.60213841990662</c:v>
                </c:pt>
                <c:pt idx="17">
                  <c:v>986.69414526035143</c:v>
                </c:pt>
                <c:pt idx="18">
                  <c:v>906.96398642419297</c:v>
                </c:pt>
                <c:pt idx="19">
                  <c:v>1043.3780125333099</c:v>
                </c:pt>
                <c:pt idx="20">
                  <c:v>1133.7505107886577</c:v>
                </c:pt>
                <c:pt idx="21">
                  <c:v>922.98181551928917</c:v>
                </c:pt>
              </c:numCache>
            </c:numRef>
          </c:val>
          <c:extLst>
            <c:ext xmlns:c16="http://schemas.microsoft.com/office/drawing/2014/chart" uri="{C3380CC4-5D6E-409C-BE32-E72D297353CC}">
              <c16:uniqueId val="{00000000-5B00-49EC-A6F5-EF2F45B2A41A}"/>
            </c:ext>
          </c:extLst>
        </c:ser>
        <c:ser>
          <c:idx val="1"/>
          <c:order val="1"/>
          <c:tx>
            <c:strRef>
              <c:f>Rekvisitionsläkemedel!$E$26</c:f>
              <c:strCache>
                <c:ptCount val="1"/>
                <c:pt idx="0">
                  <c:v>2021</c:v>
                </c:pt>
              </c:strCache>
            </c:strRef>
          </c:tx>
          <c:spPr>
            <a:solidFill>
              <a:srgbClr val="E06C00"/>
            </a:solidFill>
            <a:ln>
              <a:noFill/>
            </a:ln>
            <a:effectLst/>
          </c:spPr>
          <c:invertIfNegative val="0"/>
          <c:dLbls>
            <c:delete val="1"/>
          </c:dLbls>
          <c:cat>
            <c:strRef>
              <c:f>Rekvisitionsläkemedel!$C$27:$C$48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Rekvisitionsläkemedel!$E$27:$E$48</c:f>
              <c:numCache>
                <c:formatCode>#,##0</c:formatCode>
                <c:ptCount val="22"/>
                <c:pt idx="0">
                  <c:v>653.37854260148174</c:v>
                </c:pt>
                <c:pt idx="1">
                  <c:v>1121.4451706976249</c:v>
                </c:pt>
                <c:pt idx="2">
                  <c:v>891.3158008091425</c:v>
                </c:pt>
                <c:pt idx="3">
                  <c:v>1398.7532573705994</c:v>
                </c:pt>
                <c:pt idx="4">
                  <c:v>854.34988993744957</c:v>
                </c:pt>
                <c:pt idx="5">
                  <c:v>1116.3568407593193</c:v>
                </c:pt>
                <c:pt idx="6">
                  <c:v>918.37766764438152</c:v>
                </c:pt>
                <c:pt idx="7">
                  <c:v>950.80408517893147</c:v>
                </c:pt>
                <c:pt idx="8">
                  <c:v>1050.7307927040274</c:v>
                </c:pt>
                <c:pt idx="9">
                  <c:v>1283.491095780523</c:v>
                </c:pt>
                <c:pt idx="10">
                  <c:v>1056.6084211300747</c:v>
                </c:pt>
                <c:pt idx="11">
                  <c:v>970.27897383112338</c:v>
                </c:pt>
                <c:pt idx="12">
                  <c:v>1011.1939383130001</c:v>
                </c:pt>
                <c:pt idx="13">
                  <c:v>1082.1664189418238</c:v>
                </c:pt>
                <c:pt idx="14">
                  <c:v>957.10245297830932</c:v>
                </c:pt>
                <c:pt idx="15">
                  <c:v>1040.2688054593307</c:v>
                </c:pt>
                <c:pt idx="16">
                  <c:v>1108.5357250831401</c:v>
                </c:pt>
                <c:pt idx="17">
                  <c:v>1031.9706134082469</c:v>
                </c:pt>
                <c:pt idx="18">
                  <c:v>810.27458463961716</c:v>
                </c:pt>
                <c:pt idx="19">
                  <c:v>1121.7826145547651</c:v>
                </c:pt>
                <c:pt idx="20">
                  <c:v>1233.514756120516</c:v>
                </c:pt>
                <c:pt idx="21">
                  <c:v>982.69713225410726</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70"/>
        <c:axId val="1074344543"/>
        <c:axId val="1074342047"/>
      </c:barChart>
      <c:lineChart>
        <c:grouping val="standard"/>
        <c:varyColors val="0"/>
        <c:ser>
          <c:idx val="2"/>
          <c:order val="2"/>
          <c:tx>
            <c:strRef>
              <c:f>Rekvisitionsläkemedel!$F$26</c:f>
              <c:strCache>
                <c:ptCount val="1"/>
                <c:pt idx="0">
                  <c:v>Riket 2021</c:v>
                </c:pt>
              </c:strCache>
            </c:strRef>
          </c:tx>
          <c:spPr>
            <a:ln w="28575" cap="rnd">
              <a:solidFill>
                <a:schemeClr val="accent3"/>
              </a:solidFill>
              <a:round/>
            </a:ln>
            <a:effectLst/>
          </c:spPr>
          <c:marker>
            <c:symbol val="none"/>
          </c:marker>
          <c:dLbls>
            <c:dLbl>
              <c:idx val="21"/>
              <c:layout>
                <c:manualLayout>
                  <c:x val="-3.3072916666666667E-2"/>
                  <c:y val="-0.1905"/>
                </c:manualLayout>
              </c:layout>
              <c:spPr>
                <a:solidFill>
                  <a:srgbClr val="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40-4708-4350-88A1-D91A036C2E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Rekvisitionsläkemedel!$C$27:$C$48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Rekvisitionsläkemedel!$F$27:$F$48</c:f>
              <c:numCache>
                <c:formatCode>#,##0</c:formatCode>
                <c:ptCount val="22"/>
                <c:pt idx="0">
                  <c:v>982.69713225410726</c:v>
                </c:pt>
                <c:pt idx="1">
                  <c:v>982.69713225410726</c:v>
                </c:pt>
                <c:pt idx="2">
                  <c:v>982.69713225410726</c:v>
                </c:pt>
                <c:pt idx="3">
                  <c:v>982.69713225410726</c:v>
                </c:pt>
                <c:pt idx="4">
                  <c:v>982.69713225410726</c:v>
                </c:pt>
                <c:pt idx="5">
                  <c:v>982.69713225410726</c:v>
                </c:pt>
                <c:pt idx="6">
                  <c:v>982.69713225410726</c:v>
                </c:pt>
                <c:pt idx="7">
                  <c:v>982.69713225410726</c:v>
                </c:pt>
                <c:pt idx="8">
                  <c:v>982.69713225410726</c:v>
                </c:pt>
                <c:pt idx="9">
                  <c:v>982.69713225410726</c:v>
                </c:pt>
                <c:pt idx="10">
                  <c:v>982.69713225410726</c:v>
                </c:pt>
                <c:pt idx="11">
                  <c:v>982.69713225410726</c:v>
                </c:pt>
                <c:pt idx="12">
                  <c:v>982.69713225410726</c:v>
                </c:pt>
                <c:pt idx="13">
                  <c:v>982.69713225410726</c:v>
                </c:pt>
                <c:pt idx="14">
                  <c:v>982.69713225410726</c:v>
                </c:pt>
                <c:pt idx="15">
                  <c:v>982.69713225410726</c:v>
                </c:pt>
                <c:pt idx="16">
                  <c:v>982.69713225410726</c:v>
                </c:pt>
                <c:pt idx="17">
                  <c:v>982.69713225410726</c:v>
                </c:pt>
                <c:pt idx="18">
                  <c:v>982.69713225410726</c:v>
                </c:pt>
                <c:pt idx="19">
                  <c:v>982.69713225410726</c:v>
                </c:pt>
                <c:pt idx="20">
                  <c:v>982.69713225410726</c:v>
                </c:pt>
                <c:pt idx="21">
                  <c:v>982.69713225410726</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86666666666665"/>
          <c:y val="0.15069444444444444"/>
          <c:w val="0.6379111111111111"/>
          <c:h val="0.79738888888888892"/>
        </c:manualLayout>
      </c:layout>
      <c:pieChart>
        <c:varyColors val="1"/>
        <c:ser>
          <c:idx val="0"/>
          <c:order val="0"/>
          <c:spPr>
            <a:ln w="12700" cap="flat" cmpd="sng" algn="ctr">
              <a:solidFill>
                <a:srgbClr val="F7F7F7"/>
              </a:solidFill>
              <a:prstDash val="solid"/>
              <a:round/>
              <a:headEnd type="none" w="med" len="med"/>
              <a:tailEnd type="none" w="med" len="med"/>
            </a:ln>
          </c:spPr>
          <c:dPt>
            <c:idx val="0"/>
            <c:bubble3D val="0"/>
            <c:spPr>
              <a:solidFill>
                <a:srgbClr val="005A6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2-A75B-4F03-A1DD-CC25FB34ED8B}"/>
              </c:ext>
            </c:extLst>
          </c:dPt>
          <c:dPt>
            <c:idx val="1"/>
            <c:bubble3D val="0"/>
            <c:spPr>
              <a:solidFill>
                <a:srgbClr val="E06C0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3-A75B-4F03-A1DD-CC25FB34ED8B}"/>
              </c:ext>
            </c:extLst>
          </c:dPt>
          <c:dPt>
            <c:idx val="2"/>
            <c:bubble3D val="0"/>
            <c:spPr>
              <a:solidFill>
                <a:srgbClr val="3A6E3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4-A75B-4F03-A1DD-CC25FB34ED8B}"/>
              </c:ext>
            </c:extLst>
          </c:dPt>
          <c:dPt>
            <c:idx val="3"/>
            <c:bubble3D val="0"/>
            <c:spPr>
              <a:solidFill>
                <a:srgbClr val="7D57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5-A75B-4F03-A1DD-CC25FB34ED8B}"/>
              </c:ext>
            </c:extLst>
          </c:dPt>
          <c:dPt>
            <c:idx val="4"/>
            <c:bubble3D val="0"/>
            <c:spPr>
              <a:solidFill>
                <a:srgbClr val="7D2B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6-A75B-4F03-A1DD-CC25FB34ED8B}"/>
              </c:ext>
            </c:extLst>
          </c:dPt>
          <c:dLbls>
            <c:dLbl>
              <c:idx val="0"/>
              <c:dLblPos val="outEnd"/>
              <c:showLegendKey val="0"/>
              <c:showVal val="0"/>
              <c:showCatName val="1"/>
              <c:showSerName val="0"/>
              <c:showPercent val="1"/>
              <c:showBubbleSize val="0"/>
              <c:extLst>
                <c:ext xmlns:c15="http://schemas.microsoft.com/office/drawing/2012/chart" uri="{CE6537A1-D6FC-4f65-9D91-7224C49458BB}">
                  <c15:layout>
                    <c:manualLayout>
                      <c:w val="0.22370355555555552"/>
                      <c:h val="0.18351499999999996"/>
                    </c:manualLayout>
                  </c15:layout>
                </c:ext>
                <c:ext xmlns:c16="http://schemas.microsoft.com/office/drawing/2014/chart" uri="{C3380CC4-5D6E-409C-BE32-E72D297353CC}">
                  <c16:uniqueId val="{00000002-A75B-4F03-A1DD-CC25FB34ED8B}"/>
                </c:ext>
              </c:extLst>
            </c:dLbl>
            <c:dLbl>
              <c:idx val="3"/>
              <c:layout>
                <c:manualLayout>
                  <c:x val="0.20037777777777777"/>
                  <c:y val="-0.24694444444444444"/>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Open Sans"/>
                      <a:cs typeface="Arial" panose="020B0604020202020204" pitchFamily="34" charset="0"/>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5B-4F03-A1DD-CC25FB34ED8B}"/>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'Regional utveckling 2'!$C$25:$C$29</c:f>
              <c:strCache>
                <c:ptCount val="5"/>
                <c:pt idx="0">
                  <c:v>Allmän regional utveckling</c:v>
                </c:pt>
                <c:pt idx="1">
                  <c:v>Kultur</c:v>
                </c:pt>
                <c:pt idx="2">
                  <c:v>Politisk verksamhet</c:v>
                </c:pt>
                <c:pt idx="3">
                  <c:v>Trafik och infrastruktur</c:v>
                </c:pt>
                <c:pt idx="4">
                  <c:v>Utbildning</c:v>
                </c:pt>
              </c:strCache>
            </c:strRef>
          </c:cat>
          <c:val>
            <c:numRef>
              <c:f>'Regional utveckling 2'!$E$25:$E$29</c:f>
              <c:numCache>
                <c:formatCode>#,##0</c:formatCode>
                <c:ptCount val="5"/>
                <c:pt idx="0">
                  <c:v>2035.8045074264073</c:v>
                </c:pt>
                <c:pt idx="1">
                  <c:v>4010.9716806477995</c:v>
                </c:pt>
                <c:pt idx="2">
                  <c:v>306.82491746260001</c:v>
                </c:pt>
                <c:pt idx="3">
                  <c:v>28404.889415480004</c:v>
                </c:pt>
                <c:pt idx="4">
                  <c:v>1102.3536858045002</c:v>
                </c:pt>
              </c:numCache>
            </c:numRef>
          </c:val>
          <c:extLst>
            <c:ext xmlns:c16="http://schemas.microsoft.com/office/drawing/2014/chart" uri="{C3380CC4-5D6E-409C-BE32-E72D297353CC}">
              <c16:uniqueId val="{00000000-A75B-4F03-A1DD-CC25FB34ED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'Regional utveckling 3'!$E$25</c:f>
              <c:strCache>
                <c:ptCount val="1"/>
                <c:pt idx="0">
                  <c:v>Allmän regional utveckling</c:v>
                </c:pt>
              </c:strCache>
            </c:strRef>
          </c:tx>
          <c:spPr>
            <a:solidFill>
              <a:srgbClr val="005A69"/>
            </a:solidFill>
            <a:ln w="12700">
              <a:solidFill>
                <a:srgbClr val="005A69"/>
              </a:solidFill>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3'!$E$26:$E$46</c:f>
              <c:numCache>
                <c:formatCode>"kr"#,##0_);\("kr"#,##0\)</c:formatCode>
                <c:ptCount val="21"/>
                <c:pt idx="0">
                  <c:v>64.178500699131604</c:v>
                </c:pt>
                <c:pt idx="1">
                  <c:v>215.17570995326889</c:v>
                </c:pt>
                <c:pt idx="2">
                  <c:v>255.13500617956865</c:v>
                </c:pt>
                <c:pt idx="3">
                  <c:v>136.25602507110861</c:v>
                </c:pt>
                <c:pt idx="4">
                  <c:v>209.80050667458534</c:v>
                </c:pt>
                <c:pt idx="5">
                  <c:v>221.30421953378578</c:v>
                </c:pt>
                <c:pt idx="6">
                  <c:v>101.14291493880854</c:v>
                </c:pt>
                <c:pt idx="7">
                  <c:v>188.75403461748996</c:v>
                </c:pt>
                <c:pt idx="8">
                  <c:v>238.15890332816372</c:v>
                </c:pt>
                <c:pt idx="9">
                  <c:v>139.29037067625197</c:v>
                </c:pt>
                <c:pt idx="10">
                  <c:v>378.25405949707113</c:v>
                </c:pt>
                <c:pt idx="11">
                  <c:v>266.25277424260088</c:v>
                </c:pt>
                <c:pt idx="12">
                  <c:v>166.2364077290151</c:v>
                </c:pt>
                <c:pt idx="13">
                  <c:v>75.277721020765895</c:v>
                </c:pt>
                <c:pt idx="14">
                  <c:v>176.84569692808623</c:v>
                </c:pt>
                <c:pt idx="15">
                  <c:v>121.6261767332599</c:v>
                </c:pt>
                <c:pt idx="16">
                  <c:v>131.04388741692023</c:v>
                </c:pt>
                <c:pt idx="17">
                  <c:v>371.0603238069275</c:v>
                </c:pt>
                <c:pt idx="18">
                  <c:v>240.38198883316397</c:v>
                </c:pt>
                <c:pt idx="19">
                  <c:v>224.27541020373019</c:v>
                </c:pt>
                <c:pt idx="20">
                  <c:v>194.77047572247625</c:v>
                </c:pt>
              </c:numCache>
            </c:numRef>
          </c:val>
          <c:extLst>
            <c:ext xmlns:c16="http://schemas.microsoft.com/office/drawing/2014/chart" uri="{C3380CC4-5D6E-409C-BE32-E72D297353CC}">
              <c16:uniqueId val="{00000000-CB6C-448A-BF99-06364C927415}"/>
            </c:ext>
          </c:extLst>
        </c:ser>
        <c:ser>
          <c:idx val="1"/>
          <c:order val="1"/>
          <c:tx>
            <c:strRef>
              <c:f>'Regional utveckling 3'!$F$25</c:f>
              <c:strCache>
                <c:ptCount val="1"/>
                <c:pt idx="0">
                  <c:v>Kultur</c:v>
                </c:pt>
              </c:strCache>
            </c:strRef>
          </c:tx>
          <c:spPr>
            <a:pattFill prst="dkUpDiag">
              <a:fgClr>
                <a:srgbClr val="E06C00"/>
              </a:fgClr>
              <a:bgClr>
                <a:srgbClr val="FFFFFF"/>
              </a:bgClr>
            </a:pattFill>
            <a:ln w="12700">
              <a:solidFill>
                <a:srgbClr val="E06C00"/>
              </a:solidFill>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3'!$F$26:$F$46</c:f>
              <c:numCache>
                <c:formatCode>"kr"#,##0_);\("kr"#,##0\)</c:formatCode>
                <c:ptCount val="21"/>
                <c:pt idx="0">
                  <c:v>204.54309255078073</c:v>
                </c:pt>
                <c:pt idx="1">
                  <c:v>217.70718889389559</c:v>
                </c:pt>
                <c:pt idx="2">
                  <c:v>424.1205297530492</c:v>
                </c:pt>
                <c:pt idx="3">
                  <c:v>372.57506855381263</c:v>
                </c:pt>
                <c:pt idx="4">
                  <c:v>464.01865540341737</c:v>
                </c:pt>
                <c:pt idx="5">
                  <c:v>329.49739352808103</c:v>
                </c:pt>
                <c:pt idx="6">
                  <c:v>299.38302821887328</c:v>
                </c:pt>
                <c:pt idx="7">
                  <c:v>383.79987038889624</c:v>
                </c:pt>
                <c:pt idx="8">
                  <c:v>382.90817690785605</c:v>
                </c:pt>
                <c:pt idx="9">
                  <c:v>317.17284969859776</c:v>
                </c:pt>
                <c:pt idx="10">
                  <c:v>679.71108267200964</c:v>
                </c:pt>
                <c:pt idx="11">
                  <c:v>373.35024160228255</c:v>
                </c:pt>
                <c:pt idx="12">
                  <c:v>417.2207880257634</c:v>
                </c:pt>
                <c:pt idx="13">
                  <c:v>276.01831040947496</c:v>
                </c:pt>
                <c:pt idx="14">
                  <c:v>419.57508486859672</c:v>
                </c:pt>
                <c:pt idx="15">
                  <c:v>316.22805950647574</c:v>
                </c:pt>
                <c:pt idx="16">
                  <c:v>393.13166225076066</c:v>
                </c:pt>
                <c:pt idx="17">
                  <c:v>492.22287851939359</c:v>
                </c:pt>
                <c:pt idx="18">
                  <c:v>386.06804267144514</c:v>
                </c:pt>
                <c:pt idx="19">
                  <c:v>540.66393531256392</c:v>
                </c:pt>
                <c:pt idx="20">
                  <c:v>383.73962701199707</c:v>
                </c:pt>
              </c:numCache>
            </c:numRef>
          </c:val>
          <c:extLst>
            <c:ext xmlns:c16="http://schemas.microsoft.com/office/drawing/2014/chart" uri="{C3380CC4-5D6E-409C-BE32-E72D297353CC}">
              <c16:uniqueId val="{00000001-CB6C-448A-BF99-06364C927415}"/>
            </c:ext>
          </c:extLst>
        </c:ser>
        <c:ser>
          <c:idx val="3"/>
          <c:order val="2"/>
          <c:tx>
            <c:strRef>
              <c:f>'Regional utveckling 3'!$H$25</c:f>
              <c:strCache>
                <c:ptCount val="1"/>
                <c:pt idx="0">
                  <c:v>Trafik och infrastruktur</c:v>
                </c:pt>
              </c:strCache>
            </c:strRef>
          </c:tx>
          <c:spPr>
            <a:pattFill prst="dkDnDiag">
              <a:fgClr>
                <a:srgbClr val="0071A1"/>
              </a:fgClr>
              <a:bgClr>
                <a:srgbClr val="FFFFFF"/>
              </a:bgClr>
            </a:pattFill>
            <a:ln w="12700">
              <a:solidFill>
                <a:srgbClr val="0071A1"/>
              </a:solidFill>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3'!$H$26:$H$46</c:f>
              <c:numCache>
                <c:formatCode>"kr"#,##0_);\("kr"#,##0\)</c:formatCode>
                <c:ptCount val="21"/>
                <c:pt idx="0">
                  <c:v>4293.7487241935141</c:v>
                </c:pt>
                <c:pt idx="1">
                  <c:v>3047.9006445145383</c:v>
                </c:pt>
                <c:pt idx="2">
                  <c:v>1186.2121066530594</c:v>
                </c:pt>
                <c:pt idx="3">
                  <c:v>2060.872379200518</c:v>
                </c:pt>
                <c:pt idx="4">
                  <c:v>2511.9567764204612</c:v>
                </c:pt>
                <c:pt idx="5">
                  <c:v>2099.9311497983676</c:v>
                </c:pt>
                <c:pt idx="6">
                  <c:v>2714.675836957621</c:v>
                </c:pt>
                <c:pt idx="7">
                  <c:v>1906.4157496366483</c:v>
                </c:pt>
                <c:pt idx="8">
                  <c:v>2253.9529743123517</c:v>
                </c:pt>
                <c:pt idx="9">
                  <c:v>2036.3108522438374</c:v>
                </c:pt>
                <c:pt idx="10">
                  <c:v>3286.2254199336448</c:v>
                </c:pt>
                <c:pt idx="11">
                  <c:v>2224.6076921990425</c:v>
                </c:pt>
                <c:pt idx="12">
                  <c:v>2180.6305249159041</c:v>
                </c:pt>
                <c:pt idx="13">
                  <c:v>903.33265224919069</c:v>
                </c:pt>
                <c:pt idx="14">
                  <c:v>2271.2535585862056</c:v>
                </c:pt>
                <c:pt idx="15">
                  <c:v>2029.419634634965</c:v>
                </c:pt>
                <c:pt idx="16">
                  <c:v>700.26577338416746</c:v>
                </c:pt>
                <c:pt idx="17">
                  <c:v>2014.3274720947488</c:v>
                </c:pt>
                <c:pt idx="18">
                  <c:v>750.28317726714818</c:v>
                </c:pt>
                <c:pt idx="19">
                  <c:v>644.79180433572424</c:v>
                </c:pt>
                <c:pt idx="20">
                  <c:v>2717.5663498708332</c:v>
                </c:pt>
              </c:numCache>
            </c:numRef>
          </c:val>
          <c:extLst>
            <c:ext xmlns:c16="http://schemas.microsoft.com/office/drawing/2014/chart" uri="{C3380CC4-5D6E-409C-BE32-E72D297353CC}">
              <c16:uniqueId val="{00000003-CB6C-448A-BF99-06364C927415}"/>
            </c:ext>
          </c:extLst>
        </c:ser>
        <c:ser>
          <c:idx val="4"/>
          <c:order val="3"/>
          <c:tx>
            <c:strRef>
              <c:f>'Regional utveckling 3'!$I$25</c:f>
              <c:strCache>
                <c:ptCount val="1"/>
                <c:pt idx="0">
                  <c:v>Utbildning</c:v>
                </c:pt>
              </c:strCache>
            </c:strRef>
          </c:tx>
          <c:spPr>
            <a:solidFill>
              <a:srgbClr val="7A5589"/>
            </a:solidFill>
            <a:ln w="12700">
              <a:solidFill>
                <a:srgbClr val="000000"/>
              </a:solidFill>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3'!$I$26:$I$46</c:f>
              <c:numCache>
                <c:formatCode>"kr"#,##0_);\("kr"#,##0\)</c:formatCode>
                <c:ptCount val="21"/>
                <c:pt idx="0">
                  <c:v>1.2421645296606116</c:v>
                </c:pt>
                <c:pt idx="1">
                  <c:v>53.161057753160549</c:v>
                </c:pt>
                <c:pt idx="2">
                  <c:v>135.85110718652356</c:v>
                </c:pt>
                <c:pt idx="3">
                  <c:v>17.032003133888576</c:v>
                </c:pt>
                <c:pt idx="4">
                  <c:v>157.40832983212735</c:v>
                </c:pt>
                <c:pt idx="5">
                  <c:v>157.37188944624768</c:v>
                </c:pt>
                <c:pt idx="6">
                  <c:v>319.61161120663496</c:v>
                </c:pt>
                <c:pt idx="7">
                  <c:v>207.62943807923895</c:v>
                </c:pt>
                <c:pt idx="8">
                  <c:v>34.939479829580904</c:v>
                </c:pt>
                <c:pt idx="9">
                  <c:v>88.033966312312074</c:v>
                </c:pt>
                <c:pt idx="10">
                  <c:v>216.6364158937771</c:v>
                </c:pt>
                <c:pt idx="11">
                  <c:v>143.44063412971931</c:v>
                </c:pt>
                <c:pt idx="12">
                  <c:v>231.42715585804061</c:v>
                </c:pt>
                <c:pt idx="13">
                  <c:v>64.523760874942198</c:v>
                </c:pt>
                <c:pt idx="14">
                  <c:v>180.31325961295067</c:v>
                </c:pt>
                <c:pt idx="15">
                  <c:v>312.7530258855254</c:v>
                </c:pt>
                <c:pt idx="16">
                  <c:v>126.94876593514148</c:v>
                </c:pt>
                <c:pt idx="17">
                  <c:v>196.88915140775742</c:v>
                </c:pt>
                <c:pt idx="18">
                  <c:v>112.90669172466792</c:v>
                </c:pt>
                <c:pt idx="19">
                  <c:v>44.054098432875577</c:v>
                </c:pt>
                <c:pt idx="20">
                  <c:v>105.46491621142511</c:v>
                </c:pt>
              </c:numCache>
            </c:numRef>
          </c:val>
          <c:extLst>
            <c:ext xmlns:c16="http://schemas.microsoft.com/office/drawing/2014/chart" uri="{C3380CC4-5D6E-409C-BE32-E72D297353CC}">
              <c16:uniqueId val="{00000004-CB6C-448A-BF99-06364C927415}"/>
            </c:ext>
          </c:extLst>
        </c:ser>
        <c:ser>
          <c:idx val="2"/>
          <c:order val="4"/>
          <c:tx>
            <c:strRef>
              <c:f>'Regional utveckling 3'!$G$25</c:f>
              <c:strCache>
                <c:ptCount val="1"/>
                <c:pt idx="0">
                  <c:v>Politisk verksamhet</c:v>
                </c:pt>
              </c:strCache>
            </c:strRef>
          </c:tx>
          <c:spPr>
            <a:solidFill>
              <a:srgbClr val="E06C00"/>
            </a:solidFill>
            <a:ln w="12700">
              <a:solidFill>
                <a:srgbClr val="E06C00"/>
              </a:solidFill>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3'!$G$26:$G$46</c:f>
              <c:numCache>
                <c:formatCode>"kr"#,##0_);\("kr"#,##0\)</c:formatCode>
                <c:ptCount val="21"/>
                <c:pt idx="0">
                  <c:v>33.952497144056721</c:v>
                </c:pt>
                <c:pt idx="1">
                  <c:v>32.909226228147006</c:v>
                </c:pt>
                <c:pt idx="2">
                  <c:v>23.194091470869878</c:v>
                </c:pt>
                <c:pt idx="3">
                  <c:v>17.032003133888576</c:v>
                </c:pt>
                <c:pt idx="4">
                  <c:v>21.972062092714076</c:v>
                </c:pt>
                <c:pt idx="5">
                  <c:v>39.34297236156192</c:v>
                </c:pt>
                <c:pt idx="6">
                  <c:v>20.228582987761708</c:v>
                </c:pt>
                <c:pt idx="7">
                  <c:v>69.209812693079641</c:v>
                </c:pt>
                <c:pt idx="8">
                  <c:v>29.948125568212205</c:v>
                </c:pt>
                <c:pt idx="9">
                  <c:v>8.9650376877702111</c:v>
                </c:pt>
                <c:pt idx="10">
                  <c:v>30.374947202037529</c:v>
                </c:pt>
                <c:pt idx="11">
                  <c:v>23.691977092190569</c:v>
                </c:pt>
                <c:pt idx="12">
                  <c:v>42.373986283866593</c:v>
                </c:pt>
                <c:pt idx="13">
                  <c:v>14.338613527764933</c:v>
                </c:pt>
                <c:pt idx="14">
                  <c:v>6.9351253697288708</c:v>
                </c:pt>
                <c:pt idx="15">
                  <c:v>41.700403451403396</c:v>
                </c:pt>
                <c:pt idx="16">
                  <c:v>28.665850372451299</c:v>
                </c:pt>
                <c:pt idx="17">
                  <c:v>45.435958017174791</c:v>
                </c:pt>
                <c:pt idx="18">
                  <c:v>29.137210767656239</c:v>
                </c:pt>
                <c:pt idx="19">
                  <c:v>32.039344314818599</c:v>
                </c:pt>
                <c:pt idx="20">
                  <c:v>29.354702241644588</c:v>
                </c:pt>
              </c:numCache>
            </c:numRef>
          </c:val>
          <c:extLst>
            <c:ext xmlns:c16="http://schemas.microsoft.com/office/drawing/2014/chart" uri="{C3380CC4-5D6E-409C-BE32-E72D297353CC}">
              <c16:uniqueId val="{00000002-CB6C-448A-BF99-06364C927415}"/>
            </c:ext>
          </c:extLst>
        </c:ser>
        <c:dLbls>
          <c:showLegendKey val="0"/>
          <c:showVal val="0"/>
          <c:showCatName val="0"/>
          <c:showSerName val="0"/>
          <c:showPercent val="0"/>
          <c:showBubbleSize val="0"/>
        </c:dLbls>
        <c:gapWidth val="52"/>
        <c:overlap val="100"/>
        <c:axId val="1074344543"/>
        <c:axId val="1074342047"/>
        <c:extLst>
          <c:ext xmlns:c15="http://schemas.microsoft.com/office/drawing/2012/chart" uri="{02D57815-91ED-43cb-92C2-25804820EDAC}">
            <c15:filteredBarSeries>
              <c15:ser>
                <c:idx val="5"/>
                <c:order val="5"/>
                <c:tx>
                  <c:strRef>
                    <c:extLst>
                      <c:ext uri="{02D57815-91ED-43cb-92C2-25804820EDAC}">
                        <c15:formulaRef>
                          <c15:sqref>'Regional utveckling 3'!$J$25</c15:sqref>
                        </c15:formulaRef>
                      </c:ext>
                    </c:extLst>
                    <c:strCache>
                      <c:ptCount val="1"/>
                      <c:pt idx="0">
                        <c:v>Regional utveckling Summa</c:v>
                      </c:pt>
                    </c:strCache>
                  </c:strRef>
                </c:tx>
                <c:spPr>
                  <a:solidFill>
                    <a:srgbClr val="3A6E31"/>
                  </a:solidFill>
                  <a:ln w="12700">
                    <a:solidFill>
                      <a:srgbClr val="F7F7F7"/>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'Regional utveckling 3'!$D$26:$D$46</c15:sqref>
                        </c15:formulaRef>
                      </c:ext>
                    </c:extLst>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extLst>
                      <c:ext uri="{02D57815-91ED-43cb-92C2-25804820EDAC}">
                        <c15:formulaRef>
                          <c15:sqref>'Regional utveckling 3'!$J$26:$J$46</c15:sqref>
                        </c15:formulaRef>
                      </c:ext>
                    </c:extLst>
                    <c:numCache>
                      <c:formatCode>"kr"#,##0_);\("kr"#,##0\)</c:formatCode>
                      <c:ptCount val="21"/>
                      <c:pt idx="0">
                        <c:v>4597.664979117144</c:v>
                      </c:pt>
                      <c:pt idx="1">
                        <c:v>3566.8538273430104</c:v>
                      </c:pt>
                      <c:pt idx="2">
                        <c:v>2024.5128412430709</c:v>
                      </c:pt>
                      <c:pt idx="3">
                        <c:v>2603.767479093216</c:v>
                      </c:pt>
                      <c:pt idx="4">
                        <c:v>3365.1563304233046</c:v>
                      </c:pt>
                      <c:pt idx="5">
                        <c:v>2847.4476246680438</c:v>
                      </c:pt>
                      <c:pt idx="6">
                        <c:v>3455.0419743096995</c:v>
                      </c:pt>
                      <c:pt idx="7">
                        <c:v>2755.8089054153534</c:v>
                      </c:pt>
                      <c:pt idx="8">
                        <c:v>2939.907659946165</c:v>
                      </c:pt>
                      <c:pt idx="9">
                        <c:v>2589.7730766187697</c:v>
                      </c:pt>
                      <c:pt idx="10">
                        <c:v>4591.2019251985403</c:v>
                      </c:pt>
                      <c:pt idx="11">
                        <c:v>3031.3433192658354</c:v>
                      </c:pt>
                      <c:pt idx="12">
                        <c:v>3037.8888628125897</c:v>
                      </c:pt>
                      <c:pt idx="13">
                        <c:v>1333.4910580821388</c:v>
                      </c:pt>
                      <c:pt idx="14">
                        <c:v>3054.9227253655677</c:v>
                      </c:pt>
                      <c:pt idx="15">
                        <c:v>2821.7273002116294</c:v>
                      </c:pt>
                      <c:pt idx="16">
                        <c:v>1380.0559393594413</c:v>
                      </c:pt>
                      <c:pt idx="17">
                        <c:v>3119.9357838460023</c:v>
                      </c:pt>
                      <c:pt idx="18">
                        <c:v>1518.7771112640814</c:v>
                      </c:pt>
                      <c:pt idx="19">
                        <c:v>1485.8245925997126</c:v>
                      </c:pt>
                      <c:pt idx="20">
                        <c:v>3430.8960710583756</c:v>
                      </c:pt>
                    </c:numCache>
                  </c:numRef>
                </c:val>
                <c:extLst>
                  <c:ext xmlns:c16="http://schemas.microsoft.com/office/drawing/2014/chart" uri="{C3380CC4-5D6E-409C-BE32-E72D297353CC}">
                    <c16:uniqueId val="{00000005-CB6C-448A-BF99-06364C927415}"/>
                  </c:ext>
                </c:extLst>
              </c15:ser>
            </c15:filteredBarSeries>
          </c:ext>
        </c:extLst>
      </c:barChart>
      <c:lineChart>
        <c:grouping val="standard"/>
        <c:varyColors val="0"/>
        <c:ser>
          <c:idx val="6"/>
          <c:order val="6"/>
          <c:tx>
            <c:strRef>
              <c:f>'Regional utveckling 3'!$K$25</c:f>
              <c:strCache>
                <c:ptCount val="1"/>
                <c:pt idx="0">
                  <c:v>Riket 2021</c:v>
                </c:pt>
              </c:strCache>
            </c:strRef>
          </c:tx>
          <c:spPr>
            <a:ln w="12700" cap="rnd">
              <a:solidFill>
                <a:srgbClr val="000000"/>
              </a:solidFill>
              <a:round/>
            </a:ln>
            <a:effectLst/>
          </c:spPr>
          <c:marker>
            <c:symbol val="none"/>
          </c:marker>
          <c:dLbls>
            <c:dLbl>
              <c:idx val="20"/>
              <c:layout>
                <c:manualLayout>
                  <c:x val="-5.5121527777777776E-2"/>
                  <c:y val="-0.10583333333333335"/>
                </c:manualLayout>
              </c:layout>
              <c:spPr>
                <a:solidFill>
                  <a:srgbClr val="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A-98A3-4CFA-8D35-C1E2651134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3'!$K$26:$K$46</c:f>
              <c:numCache>
                <c:formatCode>"kr"#,##0_);\("kr"#,##0\)</c:formatCode>
                <c:ptCount val="21"/>
                <c:pt idx="0">
                  <c:v>3430.8960710583756</c:v>
                </c:pt>
                <c:pt idx="1">
                  <c:v>3430.8960710583756</c:v>
                </c:pt>
                <c:pt idx="2">
                  <c:v>3430.8960710583756</c:v>
                </c:pt>
                <c:pt idx="3">
                  <c:v>3430.8960710583756</c:v>
                </c:pt>
                <c:pt idx="4">
                  <c:v>3430.8960710583756</c:v>
                </c:pt>
                <c:pt idx="5">
                  <c:v>3430.8960710583756</c:v>
                </c:pt>
                <c:pt idx="6">
                  <c:v>3430.8960710583756</c:v>
                </c:pt>
                <c:pt idx="7">
                  <c:v>3430.8960710583756</c:v>
                </c:pt>
                <c:pt idx="8">
                  <c:v>3430.8960710583756</c:v>
                </c:pt>
                <c:pt idx="9">
                  <c:v>3430.8960710583756</c:v>
                </c:pt>
                <c:pt idx="10">
                  <c:v>3430.8960710583756</c:v>
                </c:pt>
                <c:pt idx="11">
                  <c:v>3430.8960710583756</c:v>
                </c:pt>
                <c:pt idx="12">
                  <c:v>3430.8960710583756</c:v>
                </c:pt>
                <c:pt idx="13">
                  <c:v>3430.8960710583756</c:v>
                </c:pt>
                <c:pt idx="14">
                  <c:v>3430.8960710583756</c:v>
                </c:pt>
                <c:pt idx="15">
                  <c:v>3430.8960710583756</c:v>
                </c:pt>
                <c:pt idx="16">
                  <c:v>3430.8960710583756</c:v>
                </c:pt>
                <c:pt idx="17">
                  <c:v>3430.8960710583756</c:v>
                </c:pt>
                <c:pt idx="18">
                  <c:v>3430.8960710583756</c:v>
                </c:pt>
                <c:pt idx="19">
                  <c:v>3430.8960710583756</c:v>
                </c:pt>
                <c:pt idx="20">
                  <c:v>3430.8960710583756</c:v>
                </c:pt>
              </c:numCache>
            </c:numRef>
          </c:val>
          <c:smooth val="0"/>
          <c:extLst>
            <c:ext xmlns:c16="http://schemas.microsoft.com/office/drawing/2014/chart" uri="{C3380CC4-5D6E-409C-BE32-E72D297353CC}">
              <c16:uniqueId val="{00000006-CB6C-448A-BF99-06364C927415}"/>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quot;kr&quot;#,##0_);\(&quot;kr&quot;#,##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'Kostnader och intäkter 3'!$F$25</c:f>
              <c:strCache>
                <c:ptCount val="1"/>
                <c:pt idx="0">
                  <c:v>Hälso- och sjukvård</c:v>
                </c:pt>
              </c:strCache>
            </c:strRef>
          </c:tx>
          <c:spPr>
            <a:solidFill>
              <a:schemeClr val="accent1"/>
            </a:solidFill>
            <a:ln w="9525" cap="flat" cmpd="sng" algn="ctr">
              <a:solidFill>
                <a:schemeClr val="accent1"/>
              </a:solidFill>
              <a:prstDash val="solid"/>
              <a:round/>
              <a:headEnd type="none" w="med" len="med"/>
              <a:tailEnd type="none" w="med" len="med"/>
            </a:ln>
            <a:effectLst/>
          </c:spPr>
          <c:invertIfNegative val="0"/>
          <c:cat>
            <c:strRef>
              <c:f>'Kostnader och intäkter 3'!$C$26:$C$46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 exkl Gotland</c:v>
                </c:pt>
              </c:strCache>
            </c:strRef>
          </c:cat>
          <c:val>
            <c:numRef>
              <c:f>'Kostnader och intäkter 3'!$F$26:$F$46</c:f>
              <c:numCache>
                <c:formatCode>#,##0</c:formatCode>
                <c:ptCount val="21"/>
                <c:pt idx="0">
                  <c:v>28838.50577544398</c:v>
                </c:pt>
                <c:pt idx="1">
                  <c:v>28506.98435039719</c:v>
                </c:pt>
                <c:pt idx="2">
                  <c:v>30808.380356592588</c:v>
                </c:pt>
                <c:pt idx="3">
                  <c:v>30674.637644133327</c:v>
                </c:pt>
                <c:pt idx="4">
                  <c:v>28834.943180908507</c:v>
                </c:pt>
                <c:pt idx="5">
                  <c:v>29005.606373561521</c:v>
                </c:pt>
                <c:pt idx="6">
                  <c:v>29359.76534843734</c:v>
                </c:pt>
                <c:pt idx="7">
                  <c:v>32918.703637290251</c:v>
                </c:pt>
                <c:pt idx="8">
                  <c:v>28561.242134160471</c:v>
                </c:pt>
                <c:pt idx="9">
                  <c:v>27651.867900735058</c:v>
                </c:pt>
                <c:pt idx="10">
                  <c:v>26579.225026205557</c:v>
                </c:pt>
                <c:pt idx="11">
                  <c:v>30665.965104295254</c:v>
                </c:pt>
                <c:pt idx="12">
                  <c:v>29384.729719158255</c:v>
                </c:pt>
                <c:pt idx="13">
                  <c:v>29361.895851480644</c:v>
                </c:pt>
                <c:pt idx="14">
                  <c:v>30466.00574921893</c:v>
                </c:pt>
                <c:pt idx="15">
                  <c:v>31469.904471325764</c:v>
                </c:pt>
                <c:pt idx="16">
                  <c:v>32199.940211226367</c:v>
                </c:pt>
                <c:pt idx="17">
                  <c:v>30495.100489193814</c:v>
                </c:pt>
                <c:pt idx="18">
                  <c:v>28536.255795573328</c:v>
                </c:pt>
                <c:pt idx="19">
                  <c:v>30962.021362232823</c:v>
                </c:pt>
                <c:pt idx="20">
                  <c:v>28929.525611756231</c:v>
                </c:pt>
              </c:numCache>
            </c:numRef>
          </c:val>
          <c:extLst>
            <c:ext xmlns:c16="http://schemas.microsoft.com/office/drawing/2014/chart" uri="{C3380CC4-5D6E-409C-BE32-E72D297353CC}">
              <c16:uniqueId val="{00000000-B020-4CE0-99BC-EEAB0139384E}"/>
            </c:ext>
          </c:extLst>
        </c:ser>
        <c:ser>
          <c:idx val="1"/>
          <c:order val="1"/>
          <c:tx>
            <c:strRef>
              <c:f>'Kostnader och intäkter 3'!$G$25</c:f>
              <c:strCache>
                <c:ptCount val="1"/>
                <c:pt idx="0">
                  <c:v>Regional utveckling</c:v>
                </c:pt>
              </c:strCache>
            </c:strRef>
          </c:tx>
          <c:spPr>
            <a:pattFill prst="dkUpDiag">
              <a:fgClr>
                <a:schemeClr val="accent2"/>
              </a:fgClr>
              <a:bgClr>
                <a:schemeClr val="bg1"/>
              </a:bgClr>
            </a:pattFill>
            <a:ln w="9525" cap="flat" cmpd="sng" algn="ctr">
              <a:solidFill>
                <a:schemeClr val="accent2"/>
              </a:solidFill>
              <a:prstDash val="solid"/>
              <a:round/>
              <a:headEnd type="none" w="med" len="med"/>
              <a:tailEnd type="none" w="med" len="med"/>
            </a:ln>
            <a:effectLst/>
          </c:spPr>
          <c:invertIfNegative val="0"/>
          <c:cat>
            <c:strRef>
              <c:f>'Kostnader och intäkter 3'!$C$26:$C$46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 exkl Gotland</c:v>
                </c:pt>
              </c:strCache>
            </c:strRef>
          </c:cat>
          <c:val>
            <c:numRef>
              <c:f>'Kostnader och intäkter 3'!$G$26:$G$46</c:f>
              <c:numCache>
                <c:formatCode>#,##0</c:formatCode>
                <c:ptCount val="21"/>
                <c:pt idx="0">
                  <c:v>4597.664979117144</c:v>
                </c:pt>
                <c:pt idx="1">
                  <c:v>3566.8538273430104</c:v>
                </c:pt>
                <c:pt idx="2">
                  <c:v>2024.5128412430709</c:v>
                </c:pt>
                <c:pt idx="3">
                  <c:v>2603.767479093216</c:v>
                </c:pt>
                <c:pt idx="4">
                  <c:v>3365.1563304233046</c:v>
                </c:pt>
                <c:pt idx="5">
                  <c:v>2847.4476246680438</c:v>
                </c:pt>
                <c:pt idx="6">
                  <c:v>3455.0419743096995</c:v>
                </c:pt>
                <c:pt idx="7">
                  <c:v>2755.8089054153534</c:v>
                </c:pt>
                <c:pt idx="8">
                  <c:v>2939.907659946165</c:v>
                </c:pt>
                <c:pt idx="9">
                  <c:v>2589.7730766187697</c:v>
                </c:pt>
                <c:pt idx="10">
                  <c:v>4600.9448327916461</c:v>
                </c:pt>
                <c:pt idx="11">
                  <c:v>3031.3433192658354</c:v>
                </c:pt>
                <c:pt idx="12">
                  <c:v>3037.8888628125897</c:v>
                </c:pt>
                <c:pt idx="13">
                  <c:v>1333.4910580821388</c:v>
                </c:pt>
                <c:pt idx="14">
                  <c:v>3054.9227253655677</c:v>
                </c:pt>
                <c:pt idx="15">
                  <c:v>2821.7273002116294</c:v>
                </c:pt>
                <c:pt idx="16">
                  <c:v>1380.0559393594413</c:v>
                </c:pt>
                <c:pt idx="17">
                  <c:v>3119.9357838460023</c:v>
                </c:pt>
                <c:pt idx="18">
                  <c:v>1518.7771112640814</c:v>
                </c:pt>
                <c:pt idx="19">
                  <c:v>1485.8245925997126</c:v>
                </c:pt>
                <c:pt idx="20">
                  <c:v>3452.6727060140361</c:v>
                </c:pt>
              </c:numCache>
            </c:numRef>
          </c:val>
          <c:extLst>
            <c:ext xmlns:c16="http://schemas.microsoft.com/office/drawing/2014/chart" uri="{C3380CC4-5D6E-409C-BE32-E72D297353CC}">
              <c16:uniqueId val="{00000001-B020-4CE0-99BC-EEAB0139384E}"/>
            </c:ext>
          </c:extLst>
        </c:ser>
        <c:dLbls>
          <c:showLegendKey val="0"/>
          <c:showVal val="0"/>
          <c:showCatName val="0"/>
          <c:showSerName val="0"/>
          <c:showPercent val="0"/>
          <c:showBubbleSize val="0"/>
        </c:dLbls>
        <c:gapWidth val="30"/>
        <c:overlap val="100"/>
        <c:axId val="1062969168"/>
        <c:axId val="1062969496"/>
      </c:barChart>
      <c:lineChart>
        <c:grouping val="standard"/>
        <c:varyColors val="0"/>
        <c:ser>
          <c:idx val="2"/>
          <c:order val="2"/>
          <c:tx>
            <c:strRef>
              <c:f>'Kostnader och intäkter 3'!$C$46</c:f>
              <c:strCache>
                <c:ptCount val="1"/>
                <c:pt idx="0">
                  <c:v>Riket exkl Gotland</c:v>
                </c:pt>
              </c:strCache>
            </c:strRef>
          </c:tx>
          <c:spPr>
            <a:ln w="9525" cap="flat" cmpd="sng" algn="ctr">
              <a:solidFill>
                <a:schemeClr val="tx1"/>
              </a:solidFill>
              <a:prstDash val="solid"/>
              <a:round/>
              <a:headEnd type="none" w="med" len="med"/>
              <a:tailEnd type="none" w="med" len="med"/>
            </a:ln>
            <a:effectLst/>
          </c:spPr>
          <c:marker>
            <c:symbol val="none"/>
          </c:marker>
          <c:dLbls>
            <c:dLbl>
              <c:idx val="9"/>
              <c:layout>
                <c:manualLayout>
                  <c:x val="8.466666666666664E-2"/>
                  <c:y val="-7.9375000000000001E-2"/>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0.33281066666666664"/>
                      <c:h val="7.3254444444444428E-2"/>
                    </c:manualLayout>
                  </c15:layout>
                </c:ext>
                <c:ext xmlns:c16="http://schemas.microsoft.com/office/drawing/2014/chart" uri="{C3380CC4-5D6E-409C-BE32-E72D297353CC}">
                  <c16:uniqueId val="{00000004-B020-4CE0-99BC-EEAB0139384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'Kostnader och intäkter 3'!$C$26:$C$46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 exkl Gotland</c:v>
                </c:pt>
              </c:strCache>
            </c:strRef>
          </c:cat>
          <c:val>
            <c:numRef>
              <c:f>'Kostnader och intäkter 3'!$H$26:$H$46</c:f>
              <c:numCache>
                <c:formatCode>#,##0</c:formatCode>
                <c:ptCount val="21"/>
                <c:pt idx="0">
                  <c:v>32382.198317770268</c:v>
                </c:pt>
                <c:pt idx="1">
                  <c:v>32382.198317770268</c:v>
                </c:pt>
                <c:pt idx="2">
                  <c:v>32382.198317770268</c:v>
                </c:pt>
                <c:pt idx="3">
                  <c:v>32382.198317770268</c:v>
                </c:pt>
                <c:pt idx="4">
                  <c:v>32382.198317770268</c:v>
                </c:pt>
                <c:pt idx="5">
                  <c:v>32382.198317770268</c:v>
                </c:pt>
                <c:pt idx="6">
                  <c:v>32382.198317770268</c:v>
                </c:pt>
                <c:pt idx="7">
                  <c:v>32382.198317770268</c:v>
                </c:pt>
                <c:pt idx="8">
                  <c:v>32382.198317770268</c:v>
                </c:pt>
                <c:pt idx="9">
                  <c:v>32382.198317770268</c:v>
                </c:pt>
                <c:pt idx="10">
                  <c:v>32382.198317770268</c:v>
                </c:pt>
                <c:pt idx="11">
                  <c:v>32382.198317770268</c:v>
                </c:pt>
                <c:pt idx="12">
                  <c:v>32382.198317770268</c:v>
                </c:pt>
                <c:pt idx="13">
                  <c:v>32382.198317770268</c:v>
                </c:pt>
                <c:pt idx="14">
                  <c:v>32382.198317770268</c:v>
                </c:pt>
                <c:pt idx="15">
                  <c:v>32382.198317770268</c:v>
                </c:pt>
                <c:pt idx="16">
                  <c:v>32382.198317770268</c:v>
                </c:pt>
                <c:pt idx="17">
                  <c:v>32382.198317770268</c:v>
                </c:pt>
                <c:pt idx="18">
                  <c:v>32382.198317770268</c:v>
                </c:pt>
                <c:pt idx="19">
                  <c:v>32382.198317770268</c:v>
                </c:pt>
                <c:pt idx="20">
                  <c:v>32382.198317770268</c:v>
                </c:pt>
              </c:numCache>
            </c:numRef>
          </c:val>
          <c:smooth val="0"/>
          <c:extLst>
            <c:ext xmlns:c16="http://schemas.microsoft.com/office/drawing/2014/chart" uri="{C3380CC4-5D6E-409C-BE32-E72D297353CC}">
              <c16:uniqueId val="{00000002-B020-4CE0-99BC-EEAB0139384E}"/>
            </c:ext>
          </c:extLst>
        </c:ser>
        <c:dLbls>
          <c:showLegendKey val="0"/>
          <c:showVal val="0"/>
          <c:showCatName val="0"/>
          <c:showSerName val="0"/>
          <c:showPercent val="0"/>
          <c:showBubbleSize val="0"/>
        </c:dLbls>
        <c:marker val="1"/>
        <c:smooth val="0"/>
        <c:axId val="1062969168"/>
        <c:axId val="1062969496"/>
      </c:lineChart>
      <c:catAx>
        <c:axId val="1062969168"/>
        <c:scaling>
          <c:orientation val="minMax"/>
        </c:scaling>
        <c:delete val="0"/>
        <c:axPos val="b"/>
        <c:numFmt formatCode="General" sourceLinked="1"/>
        <c:majorTickMark val="none"/>
        <c:minorTickMark val="none"/>
        <c:tickLblPos val="nextTo"/>
        <c:spPr>
          <a:noFill/>
          <a:ln w="9525" cap="flat" cmpd="sng" algn="ctr">
            <a:solidFill>
              <a:srgbClr val="4F5859">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1062969496"/>
        <c:crosses val="autoZero"/>
        <c:auto val="1"/>
        <c:lblAlgn val="ctr"/>
        <c:lblOffset val="100"/>
        <c:noMultiLvlLbl val="0"/>
      </c:catAx>
      <c:valAx>
        <c:axId val="1062969496"/>
        <c:scaling>
          <c:orientation val="minMax"/>
        </c:scaling>
        <c:delete val="0"/>
        <c:axPos val="l"/>
        <c:majorGridlines>
          <c:spPr>
            <a:ln w="6350" cap="flat" cmpd="sng" algn="ctr">
              <a:solidFill>
                <a:srgbClr val="808080">
                  <a:alpha val="5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r>
                  <a:rPr lang="en-US"/>
                  <a:t>Nettokostnad per invånare</a:t>
                </a:r>
              </a:p>
            </c:rich>
          </c:tx>
          <c:overlay val="0"/>
          <c:spPr>
            <a:noFill/>
            <a:ln>
              <a:noFill/>
            </a:ln>
            <a:effectLst/>
          </c:spPr>
          <c:txPr>
            <a:bodyPr rot="-54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rgbClr val="4F5859">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1062969168"/>
        <c:crosses val="autoZero"/>
        <c:crossBetween val="between"/>
      </c:valAx>
      <c:spPr>
        <a:solidFill>
          <a:srgbClr val="F7F7F7">
            <a:lumMod val="100000"/>
          </a:srgbClr>
        </a:solid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12700" cap="flat" cmpd="sng" algn="ctr">
              <a:solidFill>
                <a:srgbClr val="F7F7F7"/>
              </a:solidFill>
              <a:prstDash val="solid"/>
              <a:round/>
              <a:headEnd type="none" w="med" len="med"/>
              <a:tailEnd type="none" w="med" len="med"/>
            </a:ln>
          </c:spPr>
          <c:dPt>
            <c:idx val="0"/>
            <c:bubble3D val="0"/>
            <c:spPr>
              <a:solidFill>
                <a:srgbClr val="005A6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2-C9B7-461E-9273-AC97B81F8DE1}"/>
              </c:ext>
            </c:extLst>
          </c:dPt>
          <c:dPt>
            <c:idx val="1"/>
            <c:bubble3D val="0"/>
            <c:spPr>
              <a:solidFill>
                <a:srgbClr val="E06C0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3-C9B7-461E-9273-AC97B81F8DE1}"/>
              </c:ext>
            </c:extLst>
          </c:dPt>
          <c:dPt>
            <c:idx val="2"/>
            <c:bubble3D val="0"/>
            <c:spPr>
              <a:solidFill>
                <a:srgbClr val="3A6E3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4-C9B7-461E-9273-AC97B81F8DE1}"/>
              </c:ext>
            </c:extLst>
          </c:dPt>
          <c:dPt>
            <c:idx val="3"/>
            <c:bubble3D val="0"/>
            <c:spPr>
              <a:solidFill>
                <a:srgbClr val="7D57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5-C9B7-461E-9273-AC97B81F8DE1}"/>
              </c:ext>
            </c:extLst>
          </c:dPt>
          <c:dPt>
            <c:idx val="4"/>
            <c:bubble3D val="0"/>
            <c:spPr>
              <a:solidFill>
                <a:srgbClr val="7D2B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6-C9B7-461E-9273-AC97B81F8DE1}"/>
              </c:ext>
            </c:extLst>
          </c:dPt>
          <c:dPt>
            <c:idx val="5"/>
            <c:bubble3D val="0"/>
            <c:spPr>
              <a:solidFill>
                <a:srgbClr val="0071A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7-C9B7-461E-9273-AC97B81F8DE1}"/>
              </c:ext>
            </c:extLst>
          </c:dPt>
          <c:dPt>
            <c:idx val="6"/>
            <c:bubble3D val="0"/>
            <c:spPr>
              <a:solidFill>
                <a:srgbClr val="7A558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8-C9B7-461E-9273-AC97B81F8DE1}"/>
              </c:ext>
            </c:extLst>
          </c:dPt>
          <c:dPt>
            <c:idx val="7"/>
            <c:bubble3D val="0"/>
            <c:spPr>
              <a:solidFill>
                <a:srgbClr val="4F585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9-C9B7-461E-9273-AC97B81F8DE1}"/>
              </c:ext>
            </c:extLst>
          </c:dPt>
          <c:dPt>
            <c:idx val="8"/>
            <c:bubble3D val="0"/>
            <c:spPr>
              <a:solidFill>
                <a:srgbClr val="80ADB4"/>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A-C9B7-461E-9273-AC97B81F8DE1}"/>
              </c:ext>
            </c:extLst>
          </c:dPt>
          <c:dLbls>
            <c:dLbl>
              <c:idx val="0"/>
              <c:layout>
                <c:manualLayout>
                  <c:x val="0.15119047619047621"/>
                  <c:y val="-2.902055254319568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9372609673790778"/>
                      <c:h val="7.01814965160103E-2"/>
                    </c:manualLayout>
                  </c15:layout>
                </c:ext>
                <c:ext xmlns:c16="http://schemas.microsoft.com/office/drawing/2014/chart" uri="{C3380CC4-5D6E-409C-BE32-E72D297353CC}">
                  <c16:uniqueId val="{00000002-C9B7-461E-9273-AC97B81F8DE1}"/>
                </c:ext>
              </c:extLst>
            </c:dLbl>
            <c:dLbl>
              <c:idx val="1"/>
              <c:layout>
                <c:manualLayout>
                  <c:x val="1.4285714285714199E-2"/>
                  <c:y val="1.612252919066425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B7-461E-9273-AC97B81F8DE1}"/>
                </c:ext>
              </c:extLst>
            </c:dLbl>
            <c:dLbl>
              <c:idx val="2"/>
              <c:layout>
                <c:manualLayout>
                  <c:x val="2.3809523809523808E-2"/>
                  <c:y val="-0.119306716010915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9B7-461E-9273-AC97B81F8DE1}"/>
                </c:ext>
              </c:extLst>
            </c:dLbl>
            <c:dLbl>
              <c:idx val="3"/>
              <c:layout>
                <c:manualLayout>
                  <c:x val="3.8095238095238099E-2"/>
                  <c:y val="1.93470350287970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B7-461E-9273-AC97B81F8DE1}"/>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'Hälso- och sjukvård 2'!$D$28:$D$36</c:f>
              <c:strCache>
                <c:ptCount val="9"/>
                <c:pt idx="0">
                  <c:v>Politisk verksamhet</c:v>
                </c:pt>
                <c:pt idx="1">
                  <c:v>Primärvård</c:v>
                </c:pt>
                <c:pt idx="2">
                  <c:v>Specialiserad psykiatrisk öppenvård</c:v>
                </c:pt>
                <c:pt idx="3">
                  <c:v>Specialiserad psykiatrisk heldygnsvård</c:v>
                </c:pt>
                <c:pt idx="4">
                  <c:v>Specialiserad somatisk öppenvård</c:v>
                </c:pt>
                <c:pt idx="5">
                  <c:v>Specialiserad somatisk sluten vård</c:v>
                </c:pt>
                <c:pt idx="6">
                  <c:v>Tandvård</c:v>
                </c:pt>
                <c:pt idx="7">
                  <c:v>Övrig hälso- och sjukvård</c:v>
                </c:pt>
                <c:pt idx="8">
                  <c:v>Läkemedel inom förmånen</c:v>
                </c:pt>
              </c:strCache>
            </c:strRef>
          </c:cat>
          <c:val>
            <c:numRef>
              <c:f>'Hälso- och sjukvård 2'!$G$28:$G$36</c:f>
              <c:numCache>
                <c:formatCode>#,##0</c:formatCode>
                <c:ptCount val="9"/>
                <c:pt idx="0">
                  <c:v>1385.912642792</c:v>
                </c:pt>
                <c:pt idx="1">
                  <c:v>53226.857786757835</c:v>
                </c:pt>
                <c:pt idx="2">
                  <c:v>16245.34664251389</c:v>
                </c:pt>
                <c:pt idx="3">
                  <c:v>10100.7831570568</c:v>
                </c:pt>
                <c:pt idx="4">
                  <c:v>68382.685204672001</c:v>
                </c:pt>
                <c:pt idx="5">
                  <c:v>95936.203698157056</c:v>
                </c:pt>
                <c:pt idx="6">
                  <c:v>7275.0541423283303</c:v>
                </c:pt>
                <c:pt idx="7">
                  <c:v>21899.156014743337</c:v>
                </c:pt>
                <c:pt idx="8">
                  <c:v>28339.103438561557</c:v>
                </c:pt>
              </c:numCache>
            </c:numRef>
          </c:val>
          <c:extLst>
            <c:ext xmlns:c16="http://schemas.microsoft.com/office/drawing/2014/chart" uri="{C3380CC4-5D6E-409C-BE32-E72D297353CC}">
              <c16:uniqueId val="{00000000-C9B7-461E-9273-AC97B81F8DE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'Hälso- och sjukvård 3'!$E$28</c:f>
              <c:strCache>
                <c:ptCount val="1"/>
                <c:pt idx="0">
                  <c:v>Primärvård</c:v>
                </c:pt>
              </c:strCache>
            </c:strRef>
          </c:tx>
          <c:spPr>
            <a:solidFill>
              <a:schemeClr val="accent6"/>
            </a:solidFill>
            <a:ln>
              <a:solidFill>
                <a:schemeClr val="accent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3'!$E$51:$E$72</c:f>
              <c:numCache>
                <c:formatCode>#,##0</c:formatCode>
                <c:ptCount val="22"/>
                <c:pt idx="0">
                  <c:v>5203.4272147483025</c:v>
                </c:pt>
                <c:pt idx="1">
                  <c:v>4080.7440522902293</c:v>
                </c:pt>
                <c:pt idx="2">
                  <c:v>5052.9984990109378</c:v>
                </c:pt>
                <c:pt idx="3">
                  <c:v>4973.3449150954639</c:v>
                </c:pt>
                <c:pt idx="4">
                  <c:v>4388.0655152425734</c:v>
                </c:pt>
                <c:pt idx="5">
                  <c:v>4047.408281695682</c:v>
                </c:pt>
                <c:pt idx="6">
                  <c:v>5421.2602407201375</c:v>
                </c:pt>
                <c:pt idx="7">
                  <c:v>4901.5589908362153</c:v>
                </c:pt>
                <c:pt idx="8">
                  <c:v>4901.3130989008223</c:v>
                </c:pt>
                <c:pt idx="9">
                  <c:v>4177.0504661568348</c:v>
                </c:pt>
                <c:pt idx="10">
                  <c:v>5021.7441930091136</c:v>
                </c:pt>
                <c:pt idx="11">
                  <c:v>6355.8144239735129</c:v>
                </c:pt>
                <c:pt idx="12">
                  <c:v>4952.5544040482264</c:v>
                </c:pt>
                <c:pt idx="13">
                  <c:v>4859.9702730188528</c:v>
                </c:pt>
                <c:pt idx="14">
                  <c:v>5151.1469098495518</c:v>
                </c:pt>
                <c:pt idx="15">
                  <c:v>4965.5497647258717</c:v>
                </c:pt>
                <c:pt idx="16">
                  <c:v>5626.0794323185073</c:v>
                </c:pt>
                <c:pt idx="17">
                  <c:v>4238.4507336410134</c:v>
                </c:pt>
                <c:pt idx="18">
                  <c:v>5369.0157056961543</c:v>
                </c:pt>
                <c:pt idx="19">
                  <c:v>4698.3752362845689</c:v>
                </c:pt>
                <c:pt idx="20">
                  <c:v>5058.2114837019863</c:v>
                </c:pt>
                <c:pt idx="21">
                  <c:v>5092.3457407239148</c:v>
                </c:pt>
              </c:numCache>
            </c:numRef>
          </c:val>
          <c:extLst>
            <c:ext xmlns:c16="http://schemas.microsoft.com/office/drawing/2014/chart" uri="{C3380CC4-5D6E-409C-BE32-E72D297353CC}">
              <c16:uniqueId val="{00000000-CB35-493C-9C5D-DB930456DC97}"/>
            </c:ext>
          </c:extLst>
        </c:ser>
        <c:ser>
          <c:idx val="1"/>
          <c:order val="1"/>
          <c:tx>
            <c:strRef>
              <c:f>'Hälso- och sjukvård 3'!$F$28</c:f>
              <c:strCache>
                <c:ptCount val="1"/>
                <c:pt idx="0">
                  <c:v>Specialiserad psykiatrisk heldygnsvård</c:v>
                </c:pt>
              </c:strCache>
            </c:strRef>
          </c:tx>
          <c:spPr>
            <a:solidFill>
              <a:schemeClr val="accent1"/>
            </a:solidFill>
            <a:ln>
              <a:solidFill>
                <a:schemeClr val="tx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3'!$F$51:$F$72</c:f>
              <c:numCache>
                <c:formatCode>#,##0</c:formatCode>
                <c:ptCount val="22"/>
                <c:pt idx="0">
                  <c:v>733.70518218620134</c:v>
                </c:pt>
                <c:pt idx="1">
                  <c:v>1091.0674234101048</c:v>
                </c:pt>
                <c:pt idx="2">
                  <c:v>1172.9583400982767</c:v>
                </c:pt>
                <c:pt idx="3">
                  <c:v>1243.336228773866</c:v>
                </c:pt>
                <c:pt idx="4">
                  <c:v>1145.8836345977813</c:v>
                </c:pt>
                <c:pt idx="5">
                  <c:v>880.29900658994779</c:v>
                </c:pt>
                <c:pt idx="6">
                  <c:v>962.88055021745731</c:v>
                </c:pt>
                <c:pt idx="7">
                  <c:v>1262.2743889444437</c:v>
                </c:pt>
                <c:pt idx="8">
                  <c:v>1094.7734007814418</c:v>
                </c:pt>
                <c:pt idx="9">
                  <c:v>916.983082874307</c:v>
                </c:pt>
                <c:pt idx="10">
                  <c:v>1062.5867126730016</c:v>
                </c:pt>
                <c:pt idx="11">
                  <c:v>1066.5618253394687</c:v>
                </c:pt>
                <c:pt idx="12">
                  <c:v>810.86186149098148</c:v>
                </c:pt>
                <c:pt idx="13">
                  <c:v>1036.5328952515058</c:v>
                </c:pt>
                <c:pt idx="14">
                  <c:v>1218.7821498600192</c:v>
                </c:pt>
                <c:pt idx="15">
                  <c:v>835.68260705232899</c:v>
                </c:pt>
                <c:pt idx="16">
                  <c:v>1150.2361285345435</c:v>
                </c:pt>
                <c:pt idx="17">
                  <c:v>864.07063265531781</c:v>
                </c:pt>
                <c:pt idx="18">
                  <c:v>1151.044269768428</c:v>
                </c:pt>
                <c:pt idx="19">
                  <c:v>823.12620418628876</c:v>
                </c:pt>
                <c:pt idx="20">
                  <c:v>1257.5442643566298</c:v>
                </c:pt>
                <c:pt idx="21">
                  <c:v>966.36702271406375</c:v>
                </c:pt>
              </c:numCache>
            </c:numRef>
          </c:val>
          <c:extLst>
            <c:ext xmlns:c16="http://schemas.microsoft.com/office/drawing/2014/chart" uri="{C3380CC4-5D6E-409C-BE32-E72D297353CC}">
              <c16:uniqueId val="{00000001-CB35-493C-9C5D-DB930456DC97}"/>
            </c:ext>
          </c:extLst>
        </c:ser>
        <c:ser>
          <c:idx val="2"/>
          <c:order val="2"/>
          <c:tx>
            <c:strRef>
              <c:f>'Hälso- och sjukvård 3'!$G$28</c:f>
              <c:strCache>
                <c:ptCount val="1"/>
                <c:pt idx="0">
                  <c:v>Specialiserad psykiatrisk öppenvård</c:v>
                </c:pt>
              </c:strCache>
            </c:strRef>
          </c:tx>
          <c:spPr>
            <a:pattFill prst="dkUpDiag">
              <a:fgClr>
                <a:schemeClr val="accent1"/>
              </a:fgClr>
              <a:bgClr>
                <a:schemeClr val="bg1"/>
              </a:bgClr>
            </a:pattFill>
            <a:ln>
              <a:solidFill>
                <a:schemeClr val="accent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3'!$G$51:$G$72</c:f>
              <c:numCache>
                <c:formatCode>#,##0</c:formatCode>
                <c:ptCount val="22"/>
                <c:pt idx="0">
                  <c:v>1972.9713279442715</c:v>
                </c:pt>
                <c:pt idx="1">
                  <c:v>1199.9210178570524</c:v>
                </c:pt>
                <c:pt idx="2">
                  <c:v>1484.4218541356722</c:v>
                </c:pt>
                <c:pt idx="3">
                  <c:v>1479.65527225657</c:v>
                </c:pt>
                <c:pt idx="4">
                  <c:v>1434.3717412222391</c:v>
                </c:pt>
                <c:pt idx="5">
                  <c:v>1898.2984164453624</c:v>
                </c:pt>
                <c:pt idx="6">
                  <c:v>1254.172145241226</c:v>
                </c:pt>
                <c:pt idx="7">
                  <c:v>1622.9242143571416</c:v>
                </c:pt>
                <c:pt idx="8">
                  <c:v>1679.9109080956605</c:v>
                </c:pt>
                <c:pt idx="9">
                  <c:v>1547.3198210242972</c:v>
                </c:pt>
                <c:pt idx="10">
                  <c:v>1164.8325218064736</c:v>
                </c:pt>
                <c:pt idx="11">
                  <c:v>1425.330069650327</c:v>
                </c:pt>
                <c:pt idx="12">
                  <c:v>1629.6639146629543</c:v>
                </c:pt>
                <c:pt idx="13">
                  <c:v>1339.6698740514746</c:v>
                </c:pt>
                <c:pt idx="14">
                  <c:v>1197.2742295683718</c:v>
                </c:pt>
                <c:pt idx="15">
                  <c:v>1494.5195171765718</c:v>
                </c:pt>
                <c:pt idx="16">
                  <c:v>1226.6868681954497</c:v>
                </c:pt>
                <c:pt idx="17">
                  <c:v>1531.5754341852551</c:v>
                </c:pt>
                <c:pt idx="18">
                  <c:v>1431.2326775410058</c:v>
                </c:pt>
                <c:pt idx="19">
                  <c:v>1347.5959980041011</c:v>
                </c:pt>
                <c:pt idx="20">
                  <c:v>1193.4655757269927</c:v>
                </c:pt>
                <c:pt idx="21">
                  <c:v>1554.2326791676696</c:v>
                </c:pt>
              </c:numCache>
            </c:numRef>
          </c:val>
          <c:extLst>
            <c:ext xmlns:c16="http://schemas.microsoft.com/office/drawing/2014/chart" uri="{C3380CC4-5D6E-409C-BE32-E72D297353CC}">
              <c16:uniqueId val="{00000002-CB35-493C-9C5D-DB930456DC97}"/>
            </c:ext>
          </c:extLst>
        </c:ser>
        <c:ser>
          <c:idx val="3"/>
          <c:order val="3"/>
          <c:tx>
            <c:strRef>
              <c:f>'Hälso- och sjukvård 3'!$H$28</c:f>
              <c:strCache>
                <c:ptCount val="1"/>
                <c:pt idx="0">
                  <c:v>Specialiserad somatisk slutenvård</c:v>
                </c:pt>
              </c:strCache>
            </c:strRef>
          </c:tx>
          <c:spPr>
            <a:pattFill prst="dkDnDiag">
              <a:fgClr>
                <a:schemeClr val="accent2"/>
              </a:fgClr>
              <a:bgClr>
                <a:schemeClr val="bg1"/>
              </a:bgClr>
            </a:pattFill>
            <a:ln>
              <a:solidFill>
                <a:schemeClr val="accent2"/>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3'!$H$51:$H$72</c:f>
              <c:numCache>
                <c:formatCode>#,##0</c:formatCode>
                <c:ptCount val="22"/>
                <c:pt idx="0">
                  <c:v>10705.802026301591</c:v>
                </c:pt>
                <c:pt idx="1">
                  <c:v>7923.5290841615497</c:v>
                </c:pt>
                <c:pt idx="2">
                  <c:v>9618.9210771336075</c:v>
                </c:pt>
                <c:pt idx="3">
                  <c:v>9552.8247577197544</c:v>
                </c:pt>
                <c:pt idx="4">
                  <c:v>8979.4206974805493</c:v>
                </c:pt>
                <c:pt idx="5">
                  <c:v>8714.468378085965</c:v>
                </c:pt>
                <c:pt idx="6">
                  <c:v>8079.2960453120268</c:v>
                </c:pt>
                <c:pt idx="7">
                  <c:v>13360.436714152227</c:v>
                </c:pt>
                <c:pt idx="8">
                  <c:v>9991.3802324191347</c:v>
                </c:pt>
                <c:pt idx="9">
                  <c:v>10059.717988484234</c:v>
                </c:pt>
                <c:pt idx="10">
                  <c:v>8023.7837244764469</c:v>
                </c:pt>
                <c:pt idx="11">
                  <c:v>6877.3465363103833</c:v>
                </c:pt>
                <c:pt idx="12">
                  <c:v>8740.0435510741681</c:v>
                </c:pt>
                <c:pt idx="13">
                  <c:v>8321.5989986701079</c:v>
                </c:pt>
                <c:pt idx="14">
                  <c:v>9262.744338936147</c:v>
                </c:pt>
                <c:pt idx="15">
                  <c:v>8502.4637032875962</c:v>
                </c:pt>
                <c:pt idx="16">
                  <c:v>10425.100862850848</c:v>
                </c:pt>
                <c:pt idx="17">
                  <c:v>10606.364637806981</c:v>
                </c:pt>
                <c:pt idx="18">
                  <c:v>8269.3443591258128</c:v>
                </c:pt>
                <c:pt idx="19">
                  <c:v>8395.1588524309536</c:v>
                </c:pt>
                <c:pt idx="20">
                  <c:v>8822.8344406931719</c:v>
                </c:pt>
                <c:pt idx="21">
                  <c:v>9178.4549867806491</c:v>
                </c:pt>
              </c:numCache>
            </c:numRef>
          </c:val>
          <c:extLst>
            <c:ext xmlns:c16="http://schemas.microsoft.com/office/drawing/2014/chart" uri="{C3380CC4-5D6E-409C-BE32-E72D297353CC}">
              <c16:uniqueId val="{00000003-CB35-493C-9C5D-DB930456DC97}"/>
            </c:ext>
          </c:extLst>
        </c:ser>
        <c:ser>
          <c:idx val="4"/>
          <c:order val="4"/>
          <c:tx>
            <c:strRef>
              <c:f>'Hälso- och sjukvård 3'!$I$28</c:f>
              <c:strCache>
                <c:ptCount val="1"/>
                <c:pt idx="0">
                  <c:v>Specialiserad somatisk öppenvård</c:v>
                </c:pt>
              </c:strCache>
            </c:strRef>
          </c:tx>
          <c:spPr>
            <a:solidFill>
              <a:schemeClr val="accent2"/>
            </a:solidFill>
            <a:ln>
              <a:solidFill>
                <a:schemeClr val="tx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3'!$I$51:$I$72</c:f>
              <c:numCache>
                <c:formatCode>#,##0</c:formatCode>
                <c:ptCount val="22"/>
                <c:pt idx="0">
                  <c:v>5195.9742275703384</c:v>
                </c:pt>
                <c:pt idx="1">
                  <c:v>8118.4529625898049</c:v>
                </c:pt>
                <c:pt idx="2">
                  <c:v>7922.4389581214109</c:v>
                </c:pt>
                <c:pt idx="3">
                  <c:v>7638.8534055490272</c:v>
                </c:pt>
                <c:pt idx="4">
                  <c:v>6824.8032523728825</c:v>
                </c:pt>
                <c:pt idx="5">
                  <c:v>7657.125995868988</c:v>
                </c:pt>
                <c:pt idx="6">
                  <c:v>8059.0674623242639</c:v>
                </c:pt>
                <c:pt idx="7">
                  <c:v>6213.0129014278455</c:v>
                </c:pt>
                <c:pt idx="8">
                  <c:v>8525.3905635566298</c:v>
                </c:pt>
                <c:pt idx="9">
                  <c:v>6712.6584309321352</c:v>
                </c:pt>
                <c:pt idx="10">
                  <c:v>6117.5496163056996</c:v>
                </c:pt>
                <c:pt idx="11">
                  <c:v>5631.9737010268454</c:v>
                </c:pt>
                <c:pt idx="12">
                  <c:v>7719.3611122413449</c:v>
                </c:pt>
                <c:pt idx="13">
                  <c:v>7659.9129051604996</c:v>
                </c:pt>
                <c:pt idx="14">
                  <c:v>6803.6721189244608</c:v>
                </c:pt>
                <c:pt idx="15">
                  <c:v>7465.6624605131301</c:v>
                </c:pt>
                <c:pt idx="16">
                  <c:v>6877.0915358606098</c:v>
                </c:pt>
                <c:pt idx="17">
                  <c:v>8587.4697472900534</c:v>
                </c:pt>
                <c:pt idx="18">
                  <c:v>7974.0106320141758</c:v>
                </c:pt>
                <c:pt idx="19">
                  <c:v>7025.7099463511113</c:v>
                </c:pt>
                <c:pt idx="20">
                  <c:v>7577.3049304545975</c:v>
                </c:pt>
                <c:pt idx="21">
                  <c:v>6542.3414084742481</c:v>
                </c:pt>
              </c:numCache>
            </c:numRef>
          </c:val>
          <c:extLst>
            <c:ext xmlns:c16="http://schemas.microsoft.com/office/drawing/2014/chart" uri="{C3380CC4-5D6E-409C-BE32-E72D297353CC}">
              <c16:uniqueId val="{00000004-CB35-493C-9C5D-DB930456DC97}"/>
            </c:ext>
          </c:extLst>
        </c:ser>
        <c:ser>
          <c:idx val="5"/>
          <c:order val="5"/>
          <c:tx>
            <c:strRef>
              <c:f>'Hälso- och sjukvård 3'!$J$28</c:f>
              <c:strCache>
                <c:ptCount val="1"/>
                <c:pt idx="0">
                  <c:v>Tandvård</c:v>
                </c:pt>
              </c:strCache>
            </c:strRef>
          </c:tx>
          <c:spPr>
            <a:solidFill>
              <a:schemeClr val="accent3"/>
            </a:solidFill>
            <a:ln>
              <a:solidFill>
                <a:schemeClr val="tx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3'!$J$51:$J$72</c:f>
              <c:numCache>
                <c:formatCode>#,##0</c:formatCode>
                <c:ptCount val="22"/>
                <c:pt idx="0">
                  <c:v>484.0301117244183</c:v>
                </c:pt>
                <c:pt idx="1">
                  <c:v>670.84191926607366</c:v>
                </c:pt>
                <c:pt idx="2">
                  <c:v>791.91255164827157</c:v>
                </c:pt>
                <c:pt idx="3">
                  <c:v>830.31015277706808</c:v>
                </c:pt>
                <c:pt idx="4">
                  <c:v>813.30287831004944</c:v>
                </c:pt>
                <c:pt idx="5">
                  <c:v>958.98495131307163</c:v>
                </c:pt>
                <c:pt idx="6">
                  <c:v>829.37190249822993</c:v>
                </c:pt>
                <c:pt idx="7">
                  <c:v>688.51330306060561</c:v>
                </c:pt>
                <c:pt idx="8">
                  <c:v>1176.5668157823541</c:v>
                </c:pt>
                <c:pt idx="9">
                  <c:v>680.25028076367721</c:v>
                </c:pt>
                <c:pt idx="10">
                  <c:v>703.70436505909004</c:v>
                </c:pt>
                <c:pt idx="11">
                  <c:v>652.20169652676805</c:v>
                </c:pt>
                <c:pt idx="12">
                  <c:v>904.28343028690369</c:v>
                </c:pt>
                <c:pt idx="13">
                  <c:v>805.10573939346523</c:v>
                </c:pt>
                <c:pt idx="14">
                  <c:v>820.88562446454239</c:v>
                </c:pt>
                <c:pt idx="15">
                  <c:v>960.51486370744863</c:v>
                </c:pt>
                <c:pt idx="16">
                  <c:v>698.48175781100679</c:v>
                </c:pt>
                <c:pt idx="17">
                  <c:v>749.40723116551248</c:v>
                </c:pt>
                <c:pt idx="18">
                  <c:v>658.82139124903449</c:v>
                </c:pt>
                <c:pt idx="19">
                  <c:v>815.84190149437472</c:v>
                </c:pt>
                <c:pt idx="20">
                  <c:v>997.22459179872885</c:v>
                </c:pt>
                <c:pt idx="21">
                  <c:v>696.02250660076334</c:v>
                </c:pt>
              </c:numCache>
            </c:numRef>
          </c:val>
          <c:extLst>
            <c:ext xmlns:c16="http://schemas.microsoft.com/office/drawing/2014/chart" uri="{C3380CC4-5D6E-409C-BE32-E72D297353CC}">
              <c16:uniqueId val="{00000005-CB35-493C-9C5D-DB930456DC97}"/>
            </c:ext>
          </c:extLst>
        </c:ser>
        <c:ser>
          <c:idx val="6"/>
          <c:order val="6"/>
          <c:tx>
            <c:strRef>
              <c:f>'Hälso- och sjukvård 3'!$K$28</c:f>
              <c:strCache>
                <c:ptCount val="1"/>
                <c:pt idx="0">
                  <c:v>Läkemedel inom förmånen</c:v>
                </c:pt>
              </c:strCache>
            </c:strRef>
          </c:tx>
          <c:spPr>
            <a:pattFill prst="wdDnDiag">
              <a:fgClr>
                <a:schemeClr val="accent4"/>
              </a:fgClr>
              <a:bgClr>
                <a:schemeClr val="bg1"/>
              </a:bgClr>
            </a:pattFill>
            <a:ln>
              <a:solidFill>
                <a:schemeClr val="accent4"/>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3'!$K$51:$K$72</c:f>
              <c:numCache>
                <c:formatCode>#,##0</c:formatCode>
                <c:ptCount val="22"/>
                <c:pt idx="0">
                  <c:v>2570.0384118678057</c:v>
                </c:pt>
                <c:pt idx="1">
                  <c:v>3316.2374122209676</c:v>
                </c:pt>
                <c:pt idx="2">
                  <c:v>2879.3807840265608</c:v>
                </c:pt>
                <c:pt idx="3">
                  <c:v>2605.8964794849521</c:v>
                </c:pt>
                <c:pt idx="4">
                  <c:v>2625.8307270666696</c:v>
                </c:pt>
                <c:pt idx="5">
                  <c:v>2704.8293498573817</c:v>
                </c:pt>
                <c:pt idx="6">
                  <c:v>2803.681602103773</c:v>
                </c:pt>
                <c:pt idx="7">
                  <c:v>3622.8914280093768</c:v>
                </c:pt>
                <c:pt idx="8">
                  <c:v>3051.5235596494208</c:v>
                </c:pt>
                <c:pt idx="9">
                  <c:v>2705.3140096618358</c:v>
                </c:pt>
                <c:pt idx="10">
                  <c:v>3162.2532603823151</c:v>
                </c:pt>
                <c:pt idx="11">
                  <c:v>2362.3685352226166</c:v>
                </c:pt>
                <c:pt idx="12">
                  <c:v>3030.8372028181816</c:v>
                </c:pt>
                <c:pt idx="13">
                  <c:v>2682.5992855094005</c:v>
                </c:pt>
                <c:pt idx="14">
                  <c:v>2917.9078529001636</c:v>
                </c:pt>
                <c:pt idx="15">
                  <c:v>2912.7526552861259</c:v>
                </c:pt>
                <c:pt idx="16">
                  <c:v>2880.8028717677844</c:v>
                </c:pt>
                <c:pt idx="17">
                  <c:v>3181.9093913420943</c:v>
                </c:pt>
                <c:pt idx="18">
                  <c:v>2862.4653550820117</c:v>
                </c:pt>
                <c:pt idx="19">
                  <c:v>2713.4027527379872</c:v>
                </c:pt>
                <c:pt idx="20">
                  <c:v>3043.7377099077667</c:v>
                </c:pt>
                <c:pt idx="21">
                  <c:v>2711.2724419963129</c:v>
                </c:pt>
              </c:numCache>
            </c:numRef>
          </c:val>
          <c:extLst>
            <c:ext xmlns:c16="http://schemas.microsoft.com/office/drawing/2014/chart" uri="{C3380CC4-5D6E-409C-BE32-E72D297353CC}">
              <c16:uniqueId val="{00000006-CB35-493C-9C5D-DB930456DC97}"/>
            </c:ext>
          </c:extLst>
        </c:ser>
        <c:ser>
          <c:idx val="7"/>
          <c:order val="7"/>
          <c:tx>
            <c:strRef>
              <c:f>'Hälso- och sjukvård 3'!$L$28</c:f>
              <c:strCache>
                <c:ptCount val="1"/>
                <c:pt idx="0">
                  <c:v>Övrigt</c:v>
                </c:pt>
              </c:strCache>
            </c:strRef>
          </c:tx>
          <c:spPr>
            <a:pattFill prst="dkHorz">
              <a:fgClr>
                <a:schemeClr val="accent3"/>
              </a:fgClr>
              <a:bgClr>
                <a:schemeClr val="accent3">
                  <a:lumMod val="75000"/>
                </a:schemeClr>
              </a:bgClr>
            </a:pattFill>
            <a:ln>
              <a:solidFill>
                <a:schemeClr val="accent3"/>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3'!$L$51:$L$72</c:f>
              <c:numCache>
                <c:formatCode>#,##0</c:formatCode>
                <c:ptCount val="22"/>
                <c:pt idx="0">
                  <c:v>1972.5572731010511</c:v>
                </c:pt>
                <c:pt idx="1">
                  <c:v>2106.1904786014084</c:v>
                </c:pt>
                <c:pt idx="2">
                  <c:v>1885.3482924178513</c:v>
                </c:pt>
                <c:pt idx="3">
                  <c:v>2350.4164324766234</c:v>
                </c:pt>
                <c:pt idx="4">
                  <c:v>2623.2647346157619</c:v>
                </c:pt>
                <c:pt idx="5">
                  <c:v>2144.1919937051243</c:v>
                </c:pt>
                <c:pt idx="6">
                  <c:v>1950.0354000202285</c:v>
                </c:pt>
                <c:pt idx="7">
                  <c:v>3983.541253422075</c:v>
                </c:pt>
                <c:pt idx="8">
                  <c:v>2497.8450581047837</c:v>
                </c:pt>
                <c:pt idx="9">
                  <c:v>1761.9480542631513</c:v>
                </c:pt>
                <c:pt idx="10">
                  <c:v>2395.4135070229217</c:v>
                </c:pt>
                <c:pt idx="11">
                  <c:v>2207.628238155633</c:v>
                </c:pt>
                <c:pt idx="12">
                  <c:v>2878.3596276724966</c:v>
                </c:pt>
                <c:pt idx="13">
                  <c:v>2679.3397481029488</c:v>
                </c:pt>
                <c:pt idx="14">
                  <c:v>1989.4826269773844</c:v>
                </c:pt>
                <c:pt idx="15">
                  <c:v>3328.8601774698582</c:v>
                </c:pt>
                <c:pt idx="16">
                  <c:v>2585.4250139870105</c:v>
                </c:pt>
                <c:pt idx="17">
                  <c:v>2440.692403140139</c:v>
                </c:pt>
                <c:pt idx="18">
                  <c:v>2779.1660987171913</c:v>
                </c:pt>
                <c:pt idx="19">
                  <c:v>2717.0449040839439</c:v>
                </c:pt>
                <c:pt idx="20">
                  <c:v>3011.6983655929475</c:v>
                </c:pt>
                <c:pt idx="21">
                  <c:v>2227.7403764038104</c:v>
                </c:pt>
              </c:numCache>
            </c:numRef>
          </c:val>
          <c:extLst>
            <c:ext xmlns:c16="http://schemas.microsoft.com/office/drawing/2014/chart" uri="{C3380CC4-5D6E-409C-BE32-E72D297353CC}">
              <c16:uniqueId val="{00000007-CB35-493C-9C5D-DB930456DC97}"/>
            </c:ext>
          </c:extLst>
        </c:ser>
        <c:dLbls>
          <c:showLegendKey val="0"/>
          <c:showVal val="0"/>
          <c:showCatName val="0"/>
          <c:showSerName val="0"/>
          <c:showPercent val="0"/>
          <c:showBubbleSize val="0"/>
        </c:dLbls>
        <c:gapWidth val="30"/>
        <c:overlap val="100"/>
        <c:axId val="428911239"/>
        <c:axId val="428918127"/>
      </c:barChart>
      <c:lineChart>
        <c:grouping val="standard"/>
        <c:varyColors val="0"/>
        <c:ser>
          <c:idx val="8"/>
          <c:order val="8"/>
          <c:tx>
            <c:strRef>
              <c:f>'Hälso- och sjukvård 3'!$M$28</c:f>
              <c:strCache>
                <c:ptCount val="1"/>
                <c:pt idx="0">
                  <c:v>Genomsnitt för riket</c:v>
                </c:pt>
              </c:strCache>
            </c:strRef>
          </c:tx>
          <c:spPr>
            <a:ln w="28575" cap="rnd">
              <a:solidFill>
                <a:schemeClr val="tx1"/>
              </a:solidFill>
              <a:round/>
            </a:ln>
            <a:effectLst/>
          </c:spPr>
          <c:marker>
            <c:symbol val="none"/>
          </c:marker>
          <c:dLbls>
            <c:dLbl>
              <c:idx val="11"/>
              <c:layout>
                <c:manualLayout>
                  <c:x val="-2.1128141820511037E-2"/>
                  <c:y val="-0.14184397163120568"/>
                </c:manualLayout>
              </c:layout>
              <c:spPr>
                <a:solidFill>
                  <a:srgbClr val="FFFFFF"/>
                </a:solidFill>
                <a:ln>
                  <a:solidFill>
                    <a:srgbClr val="000000">
                      <a:lumMod val="25000"/>
                      <a:lumOff val="75000"/>
                    </a:srgb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showLegendKey val="0"/>
              <c:showVal val="1"/>
              <c:showCatName val="0"/>
              <c:showSerName val="1"/>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239798678312365"/>
                      <c:h val="6.2108036890645583E-2"/>
                    </c:manualLayout>
                  </c15:layout>
                </c:ext>
                <c:ext xmlns:c16="http://schemas.microsoft.com/office/drawing/2014/chart" uri="{C3380CC4-5D6E-409C-BE32-E72D297353CC}">
                  <c16:uniqueId val="{00000024-CB35-493C-9C5D-DB930456DC97}"/>
                </c:ext>
              </c:extLst>
            </c:dLbl>
            <c:spPr>
              <a:solidFill>
                <a:srgbClr val="FFFFFF"/>
              </a:solidFill>
              <a:ln>
                <a:solidFill>
                  <a:srgbClr val="000000">
                    <a:lumMod val="25000"/>
                    <a:lumOff val="75000"/>
                  </a:srgb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3'!$M$51:$M$72</c:f>
              <c:numCache>
                <c:formatCode>"kr"#,##0_);\("kr"#,##0\)</c:formatCode>
                <c:ptCount val="22"/>
                <c:pt idx="0">
                  <c:v>28968.777162861428</c:v>
                </c:pt>
                <c:pt idx="1">
                  <c:v>28968.777162861428</c:v>
                </c:pt>
                <c:pt idx="2">
                  <c:v>28968.777162861428</c:v>
                </c:pt>
                <c:pt idx="3">
                  <c:v>28968.777162861428</c:v>
                </c:pt>
                <c:pt idx="4">
                  <c:v>28968.777162861428</c:v>
                </c:pt>
                <c:pt idx="5">
                  <c:v>28968.777162861428</c:v>
                </c:pt>
                <c:pt idx="6">
                  <c:v>28968.777162861428</c:v>
                </c:pt>
                <c:pt idx="7">
                  <c:v>28968.777162861428</c:v>
                </c:pt>
                <c:pt idx="8">
                  <c:v>28968.777162861428</c:v>
                </c:pt>
                <c:pt idx="9">
                  <c:v>28968.777162861428</c:v>
                </c:pt>
                <c:pt idx="10">
                  <c:v>28968.777162861428</c:v>
                </c:pt>
                <c:pt idx="11">
                  <c:v>28968.777162861428</c:v>
                </c:pt>
                <c:pt idx="12">
                  <c:v>28968.777162861428</c:v>
                </c:pt>
                <c:pt idx="13">
                  <c:v>28968.777162861428</c:v>
                </c:pt>
                <c:pt idx="14">
                  <c:v>28968.777162861428</c:v>
                </c:pt>
                <c:pt idx="15">
                  <c:v>28968.777162861428</c:v>
                </c:pt>
                <c:pt idx="16">
                  <c:v>28968.777162861428</c:v>
                </c:pt>
                <c:pt idx="17">
                  <c:v>28968.777162861428</c:v>
                </c:pt>
                <c:pt idx="18">
                  <c:v>28968.777162861428</c:v>
                </c:pt>
                <c:pt idx="19">
                  <c:v>28968.777162861428</c:v>
                </c:pt>
                <c:pt idx="20">
                  <c:v>28968.777162861428</c:v>
                </c:pt>
                <c:pt idx="21">
                  <c:v>28968.777162861428</c:v>
                </c:pt>
              </c:numCache>
            </c:numRef>
          </c:val>
          <c:smooth val="0"/>
          <c:extLst>
            <c:ext xmlns:c16="http://schemas.microsoft.com/office/drawing/2014/chart" uri="{C3380CC4-5D6E-409C-BE32-E72D297353CC}">
              <c16:uniqueId val="{00000008-CB35-493C-9C5D-DB930456DC97}"/>
            </c:ext>
          </c:extLst>
        </c:ser>
        <c:dLbls>
          <c:showLegendKey val="0"/>
          <c:showVal val="0"/>
          <c:showCatName val="0"/>
          <c:showSerName val="0"/>
          <c:showPercent val="0"/>
          <c:showBubbleSize val="0"/>
        </c:dLbls>
        <c:marker val="1"/>
        <c:smooth val="0"/>
        <c:axId val="428911239"/>
        <c:axId val="428918127"/>
      </c:lineChart>
      <c:catAx>
        <c:axId val="428911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428918127"/>
        <c:crosses val="autoZero"/>
        <c:auto val="1"/>
        <c:lblAlgn val="ctr"/>
        <c:lblOffset val="100"/>
        <c:noMultiLvlLbl val="0"/>
      </c:catAx>
      <c:valAx>
        <c:axId val="4289181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428911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'Hälso- och sjukvård 5'!$C$26</c:f>
              <c:strCache>
                <c:ptCount val="1"/>
                <c:pt idx="0">
                  <c:v>Mottagningsbesök (och hembesök)</c:v>
                </c:pt>
              </c:strCache>
            </c:strRef>
          </c:tx>
          <c:spPr>
            <a:solidFill>
              <a:srgbClr val="E06C00"/>
            </a:solidFill>
            <a:ln w="12700">
              <a:solidFill>
                <a:srgbClr val="E06C00"/>
              </a:solidFill>
            </a:ln>
            <a:effectLst/>
          </c:spPr>
          <c:invertIfNegative val="0"/>
          <c:dLbls>
            <c:delete val="1"/>
          </c:dLbls>
          <c:cat>
            <c:strRef>
              <c:f>'Hälso- och sjukvård 5'!$D$25:$G$25</c:f>
              <c:strCache>
                <c:ptCount val="4"/>
                <c:pt idx="0">
                  <c:v>Primärvård</c:v>
                </c:pt>
                <c:pt idx="1">
                  <c:v>Specialiserad psykiatrisk vård</c:v>
                </c:pt>
                <c:pt idx="2">
                  <c:v>Specialiserad somatisk vård</c:v>
                </c:pt>
                <c:pt idx="3">
                  <c:v>Övrig hälso- och sjukvård*</c:v>
                </c:pt>
              </c:strCache>
            </c:strRef>
          </c:cat>
          <c:val>
            <c:numRef>
              <c:f>'Hälso- och sjukvård 5'!$D$26:$G$26</c:f>
              <c:numCache>
                <c:formatCode>#,##0</c:formatCode>
                <c:ptCount val="4"/>
                <c:pt idx="0">
                  <c:v>32286987</c:v>
                </c:pt>
                <c:pt idx="1">
                  <c:v>4633587</c:v>
                </c:pt>
                <c:pt idx="2">
                  <c:v>17936832.464924358</c:v>
                </c:pt>
                <c:pt idx="3">
                  <c:v>802360</c:v>
                </c:pt>
              </c:numCache>
            </c:numRef>
          </c:val>
          <c:extLst>
            <c:ext xmlns:c16="http://schemas.microsoft.com/office/drawing/2014/chart" uri="{C3380CC4-5D6E-409C-BE32-E72D297353CC}">
              <c16:uniqueId val="{00000000-CB6C-448A-BF99-06364C927415}"/>
            </c:ext>
          </c:extLst>
        </c:ser>
        <c:ser>
          <c:idx val="1"/>
          <c:order val="1"/>
          <c:tx>
            <c:strRef>
              <c:f>'Hälso- och sjukvård 5'!$C$27</c:f>
              <c:strCache>
                <c:ptCount val="1"/>
                <c:pt idx="0">
                  <c:v>mottagningsbesök; därav dagsjukvård</c:v>
                </c:pt>
              </c:strCache>
            </c:strRef>
          </c:tx>
          <c:spPr>
            <a:pattFill prst="dkUpDiag">
              <a:fgClr>
                <a:srgbClr val="E06C00"/>
              </a:fgClr>
              <a:bgClr>
                <a:srgbClr val="FFFFFF"/>
              </a:bgClr>
            </a:pattFill>
            <a:ln w="12700">
              <a:solidFill>
                <a:srgbClr val="E06C00"/>
              </a:solidFill>
            </a:ln>
            <a:effectLst/>
          </c:spPr>
          <c:invertIfNegative val="0"/>
          <c:dLbls>
            <c:delete val="1"/>
          </c:dLbls>
          <c:cat>
            <c:strRef>
              <c:f>'Hälso- och sjukvård 5'!$D$25:$G$25</c:f>
              <c:strCache>
                <c:ptCount val="4"/>
                <c:pt idx="0">
                  <c:v>Primärvård</c:v>
                </c:pt>
                <c:pt idx="1">
                  <c:v>Specialiserad psykiatrisk vård</c:v>
                </c:pt>
                <c:pt idx="2">
                  <c:v>Specialiserad somatisk vård</c:v>
                </c:pt>
                <c:pt idx="3">
                  <c:v>Övrig hälso- och sjukvård*</c:v>
                </c:pt>
              </c:strCache>
            </c:strRef>
          </c:cat>
          <c:val>
            <c:numRef>
              <c:f>'Hälso- och sjukvård 5'!$D$27:$G$27</c:f>
              <c:numCache>
                <c:formatCode>#,##0</c:formatCode>
                <c:ptCount val="4"/>
                <c:pt idx="1">
                  <c:v>58913</c:v>
                </c:pt>
                <c:pt idx="2">
                  <c:v>2102252</c:v>
                </c:pt>
              </c:numCache>
            </c:numRef>
          </c:val>
          <c:extLst>
            <c:ext xmlns:c16="http://schemas.microsoft.com/office/drawing/2014/chart" uri="{C3380CC4-5D6E-409C-BE32-E72D297353CC}">
              <c16:uniqueId val="{00000001-CB6C-448A-BF99-06364C927415}"/>
            </c:ext>
          </c:extLst>
        </c:ser>
        <c:ser>
          <c:idx val="2"/>
          <c:order val="2"/>
          <c:tx>
            <c:strRef>
              <c:f>'Hälso- och sjukvård 5'!$C$28</c:f>
              <c:strCache>
                <c:ptCount val="1"/>
                <c:pt idx="0">
                  <c:v>Hemsjukvårdsbesök</c:v>
                </c:pt>
              </c:strCache>
            </c:strRef>
          </c:tx>
          <c:spPr>
            <a:solidFill>
              <a:srgbClr val="7D2B40"/>
            </a:solidFill>
            <a:ln w="12700">
              <a:solidFill>
                <a:srgbClr val="000000"/>
              </a:solidFill>
            </a:ln>
            <a:effectLst/>
          </c:spPr>
          <c:invertIfNegative val="0"/>
          <c:dLbls>
            <c:delete val="1"/>
          </c:dLbls>
          <c:cat>
            <c:strRef>
              <c:f>'Hälso- och sjukvård 5'!$D$25:$G$25</c:f>
              <c:strCache>
                <c:ptCount val="4"/>
                <c:pt idx="0">
                  <c:v>Primärvård</c:v>
                </c:pt>
                <c:pt idx="1">
                  <c:v>Specialiserad psykiatrisk vård</c:v>
                </c:pt>
                <c:pt idx="2">
                  <c:v>Specialiserad somatisk vård</c:v>
                </c:pt>
                <c:pt idx="3">
                  <c:v>Övrig hälso- och sjukvård*</c:v>
                </c:pt>
              </c:strCache>
            </c:strRef>
          </c:cat>
          <c:val>
            <c:numRef>
              <c:f>'Hälso- och sjukvård 5'!$D$28:$G$28</c:f>
              <c:numCache>
                <c:formatCode>#,##0</c:formatCode>
                <c:ptCount val="4"/>
                <c:pt idx="0">
                  <c:v>4007426</c:v>
                </c:pt>
                <c:pt idx="1">
                  <c:v>8552</c:v>
                </c:pt>
                <c:pt idx="2">
                  <c:v>688104.8</c:v>
                </c:pt>
                <c:pt idx="3">
                  <c:v>1</c:v>
                </c:pt>
              </c:numCache>
            </c:numRef>
          </c:val>
          <c:extLst>
            <c:ext xmlns:c16="http://schemas.microsoft.com/office/drawing/2014/chart" uri="{C3380CC4-5D6E-409C-BE32-E72D297353CC}">
              <c16:uniqueId val="{00000002-CB6C-448A-BF99-06364C927415}"/>
            </c:ext>
          </c:extLst>
        </c:ser>
        <c:ser>
          <c:idx val="3"/>
          <c:order val="3"/>
          <c:tx>
            <c:strRef>
              <c:f>'Hälso- och sjukvård 5'!$C$29</c:f>
              <c:strCache>
                <c:ptCount val="1"/>
                <c:pt idx="0">
                  <c:v>Distanskontakt</c:v>
                </c:pt>
              </c:strCache>
            </c:strRef>
          </c:tx>
          <c:spPr>
            <a:pattFill prst="dkUpDiag">
              <a:fgClr>
                <a:srgbClr val="0071A1"/>
              </a:fgClr>
              <a:bgClr>
                <a:srgbClr val="FFFFFF"/>
              </a:bgClr>
            </a:pattFill>
            <a:ln w="12700">
              <a:solidFill>
                <a:srgbClr val="0071A1"/>
              </a:solidFill>
            </a:ln>
            <a:effectLst/>
          </c:spPr>
          <c:invertIfNegative val="0"/>
          <c:dLbls>
            <c:delete val="1"/>
          </c:dLbls>
          <c:cat>
            <c:strRef>
              <c:f>'Hälso- och sjukvård 5'!$D$25:$G$25</c:f>
              <c:strCache>
                <c:ptCount val="4"/>
                <c:pt idx="0">
                  <c:v>Primärvård</c:v>
                </c:pt>
                <c:pt idx="1">
                  <c:v>Specialiserad psykiatrisk vård</c:v>
                </c:pt>
                <c:pt idx="2">
                  <c:v>Specialiserad somatisk vård</c:v>
                </c:pt>
                <c:pt idx="3">
                  <c:v>Övrig hälso- och sjukvård*</c:v>
                </c:pt>
              </c:strCache>
            </c:strRef>
          </c:cat>
          <c:val>
            <c:numRef>
              <c:f>'Hälso- och sjukvård 5'!$D$29:$G$29</c:f>
              <c:numCache>
                <c:formatCode>#,##0</c:formatCode>
                <c:ptCount val="4"/>
                <c:pt idx="0">
                  <c:v>20455805</c:v>
                </c:pt>
                <c:pt idx="1">
                  <c:v>1694312</c:v>
                </c:pt>
                <c:pt idx="2">
                  <c:v>2826428</c:v>
                </c:pt>
                <c:pt idx="3">
                  <c:v>87402</c:v>
                </c:pt>
              </c:numCache>
            </c:numRef>
          </c:val>
          <c:extLst>
            <c:ext xmlns:c16="http://schemas.microsoft.com/office/drawing/2014/chart" uri="{C3380CC4-5D6E-409C-BE32-E72D297353CC}">
              <c16:uniqueId val="{00000003-CB6C-448A-BF99-06364C927415}"/>
            </c:ext>
          </c:extLst>
        </c:ser>
        <c:dLbls>
          <c:showLegendKey val="0"/>
          <c:showVal val="1"/>
          <c:showCatName val="0"/>
          <c:showSerName val="0"/>
          <c:showPercent val="0"/>
          <c:showBubbleSize val="0"/>
        </c:dLbls>
        <c:gapWidth val="52"/>
        <c:overlap val="100"/>
        <c:axId val="1074344543"/>
        <c:axId val="1074342047"/>
      </c:bar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'Hälso- och sjukvård 6'!$B$25:$C$25</c:f>
              <c:strCache>
                <c:ptCount val="2"/>
                <c:pt idx="0">
                  <c:v>A</c:v>
                </c:pt>
                <c:pt idx="1">
                  <c:v>Primärvård</c:v>
                </c:pt>
              </c:strCache>
            </c:strRef>
          </c:tx>
          <c:spPr>
            <a:solidFill>
              <a:srgbClr val="005A69"/>
            </a:solidFill>
            <a:ln w="12700">
              <a:solidFill>
                <a:srgbClr val="F7F7F7"/>
              </a:solidFill>
            </a:ln>
            <a:effectLst/>
          </c:spPr>
          <c:invertIfNegative val="0"/>
          <c:dLbls>
            <c:dLbl>
              <c:idx val="0"/>
              <c:tx>
                <c:rich>
                  <a:bodyPr/>
                  <a:lstStyle/>
                  <a:p>
                    <a:fld id="{1E1BAD93-5801-4D21-8376-B9D67E8E09C0}"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5063-46E7-9B60-A657AAE7AEBF}"/>
                </c:ext>
              </c:extLst>
            </c:dLbl>
            <c:dLbl>
              <c:idx val="1"/>
              <c:tx>
                <c:rich>
                  <a:bodyPr/>
                  <a:lstStyle/>
                  <a:p>
                    <a:fld id="{F5981C1B-508A-4980-8A2C-55A982B3DFF9}"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5063-46E7-9B60-A657AAE7AEBF}"/>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'Hälso- och sjukvård 6'!$D$24:$E$24</c:f>
              <c:strCache>
                <c:ptCount val="2"/>
                <c:pt idx="0">
                  <c:v>Annan personal än läkare</c:v>
                </c:pt>
                <c:pt idx="1">
                  <c:v>Läkare</c:v>
                </c:pt>
              </c:strCache>
            </c:strRef>
          </c:cat>
          <c:val>
            <c:numRef>
              <c:f>'Hälso- och sjukvård 6'!$D$25:$E$25</c:f>
              <c:numCache>
                <c:formatCode>#,##0</c:formatCode>
                <c:ptCount val="2"/>
                <c:pt idx="0">
                  <c:v>25225507</c:v>
                </c:pt>
                <c:pt idx="1">
                  <c:v>11068906</c:v>
                </c:pt>
              </c:numCache>
            </c:numRef>
          </c:val>
          <c:extLst>
            <c:ext xmlns:c15="http://schemas.microsoft.com/office/drawing/2012/chart" uri="{02D57815-91ED-43cb-92C2-25804820EDAC}">
              <c15:datalabelsRange>
                <c15:f>'Hälso- och sjukvård 6'!$G$25:$H$25</c15:f>
                <c15:dlblRangeCache>
                  <c:ptCount val="2"/>
                  <c:pt idx="0">
                    <c:v>A</c:v>
                  </c:pt>
                  <c:pt idx="1">
                    <c:v>A</c:v>
                  </c:pt>
                </c15:dlblRangeCache>
              </c15:datalabelsRange>
            </c:ext>
            <c:ext xmlns:c16="http://schemas.microsoft.com/office/drawing/2014/chart" uri="{C3380CC4-5D6E-409C-BE32-E72D297353CC}">
              <c16:uniqueId val="{00000000-CB6C-448A-BF99-06364C927415}"/>
            </c:ext>
          </c:extLst>
        </c:ser>
        <c:ser>
          <c:idx val="1"/>
          <c:order val="1"/>
          <c:tx>
            <c:strRef>
              <c:f>'Hälso- och sjukvård 6'!$B$26:$C$26</c:f>
              <c:strCache>
                <c:ptCount val="2"/>
                <c:pt idx="0">
                  <c:v>B</c:v>
                </c:pt>
                <c:pt idx="1">
                  <c:v>Specialiserad psykiatrisk vård</c:v>
                </c:pt>
              </c:strCache>
            </c:strRef>
          </c:tx>
          <c:spPr>
            <a:solidFill>
              <a:srgbClr val="E06C00"/>
            </a:solidFill>
            <a:ln w="12700">
              <a:solidFill>
                <a:srgbClr val="F7F7F7"/>
              </a:solidFill>
            </a:ln>
            <a:effectLst/>
          </c:spPr>
          <c:invertIfNegative val="0"/>
          <c:dLbls>
            <c:dLbl>
              <c:idx val="0"/>
              <c:tx>
                <c:rich>
                  <a:bodyPr/>
                  <a:lstStyle/>
                  <a:p>
                    <a:fld id="{AFE9B4EA-04AC-40C0-8F95-68F551773C96}"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5063-46E7-9B60-A657AAE7AEBF}"/>
                </c:ext>
              </c:extLst>
            </c:dLbl>
            <c:dLbl>
              <c:idx val="1"/>
              <c:layout>
                <c:manualLayout>
                  <c:x val="0.18741319444444443"/>
                  <c:y val="3.5277777777777777E-3"/>
                </c:manualLayout>
              </c:layout>
              <c:tx>
                <c:rich>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fld id="{85EA9E72-9649-4925-99F3-C31414460742}" type="CELLRANGE">
                      <a:rPr lang="en-US" b="1">
                        <a:solidFill>
                          <a:schemeClr val="tx1"/>
                        </a:solidFill>
                      </a:rPr>
                      <a:pPr>
                        <a:defRPr b="1">
                          <a:solidFill>
                            <a:schemeClr val="tx1"/>
                          </a:solidFill>
                        </a:defRPr>
                      </a:pPr>
                      <a:t>[CELLRANGE]</a:t>
                    </a:fld>
                    <a:endParaRPr lang="sv-SE"/>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5063-46E7-9B60-A657AAE7AEB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'Hälso- och sjukvård 6'!$D$24:$E$24</c:f>
              <c:strCache>
                <c:ptCount val="2"/>
                <c:pt idx="0">
                  <c:v>Annan personal än läkare</c:v>
                </c:pt>
                <c:pt idx="1">
                  <c:v>Läkare</c:v>
                </c:pt>
              </c:strCache>
            </c:strRef>
          </c:cat>
          <c:val>
            <c:numRef>
              <c:f>'Hälso- och sjukvård 6'!$D$26:$E$26</c:f>
              <c:numCache>
                <c:formatCode>#,##0</c:formatCode>
                <c:ptCount val="2"/>
                <c:pt idx="0">
                  <c:v>3615171</c:v>
                </c:pt>
                <c:pt idx="1">
                  <c:v>1026968</c:v>
                </c:pt>
              </c:numCache>
            </c:numRef>
          </c:val>
          <c:extLst>
            <c:ext xmlns:c15="http://schemas.microsoft.com/office/drawing/2012/chart" uri="{02D57815-91ED-43cb-92C2-25804820EDAC}">
              <c15:datalabelsRange>
                <c15:f>'Hälso- och sjukvård 6'!$G$26:$H$26</c15:f>
                <c15:dlblRangeCache>
                  <c:ptCount val="2"/>
                  <c:pt idx="0">
                    <c:v>B</c:v>
                  </c:pt>
                  <c:pt idx="1">
                    <c:v>B</c:v>
                  </c:pt>
                </c15:dlblRangeCache>
              </c15:datalabelsRange>
            </c:ext>
            <c:ext xmlns:c16="http://schemas.microsoft.com/office/drawing/2014/chart" uri="{C3380CC4-5D6E-409C-BE32-E72D297353CC}">
              <c16:uniqueId val="{00000001-CB6C-448A-BF99-06364C927415}"/>
            </c:ext>
          </c:extLst>
        </c:ser>
        <c:ser>
          <c:idx val="2"/>
          <c:order val="2"/>
          <c:tx>
            <c:strRef>
              <c:f>'Hälso- och sjukvård 6'!$B$27:$C$27</c:f>
              <c:strCache>
                <c:ptCount val="2"/>
                <c:pt idx="0">
                  <c:v>C</c:v>
                </c:pt>
                <c:pt idx="1">
                  <c:v>Specialiserad somatisk vård</c:v>
                </c:pt>
              </c:strCache>
            </c:strRef>
          </c:tx>
          <c:spPr>
            <a:solidFill>
              <a:schemeClr val="accent3"/>
            </a:solidFill>
            <a:ln>
              <a:noFill/>
            </a:ln>
            <a:effectLst/>
          </c:spPr>
          <c:invertIfNegative val="0"/>
          <c:dLbls>
            <c:dLbl>
              <c:idx val="0"/>
              <c:tx>
                <c:rich>
                  <a:bodyPr/>
                  <a:lstStyle/>
                  <a:p>
                    <a:fld id="{1AC89008-E9FB-464C-98D7-67B21BC511F5}"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5063-46E7-9B60-A657AAE7AEBF}"/>
                </c:ext>
              </c:extLst>
            </c:dLbl>
            <c:dLbl>
              <c:idx val="1"/>
              <c:tx>
                <c:rich>
                  <a:bodyPr/>
                  <a:lstStyle/>
                  <a:p>
                    <a:fld id="{B44EF6E0-0443-46FA-8BFE-D6A97F9536C0}"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5063-46E7-9B60-A657AAE7AEB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'Hälso- och sjukvård 6'!$D$24:$E$24</c:f>
              <c:strCache>
                <c:ptCount val="2"/>
                <c:pt idx="0">
                  <c:v>Annan personal än läkare</c:v>
                </c:pt>
                <c:pt idx="1">
                  <c:v>Läkare</c:v>
                </c:pt>
              </c:strCache>
            </c:strRef>
          </c:cat>
          <c:val>
            <c:numRef>
              <c:f>'Hälso- och sjukvård 6'!$D$27:$E$27</c:f>
              <c:numCache>
                <c:formatCode>#,##0</c:formatCode>
                <c:ptCount val="2"/>
                <c:pt idx="0">
                  <c:v>7091638.415</c:v>
                </c:pt>
                <c:pt idx="1">
                  <c:v>11533298.849924359</c:v>
                </c:pt>
              </c:numCache>
            </c:numRef>
          </c:val>
          <c:extLst>
            <c:ext xmlns:c15="http://schemas.microsoft.com/office/drawing/2012/chart" uri="{02D57815-91ED-43cb-92C2-25804820EDAC}">
              <c15:datalabelsRange>
                <c15:f>'Hälso- och sjukvård 6'!$G$27:$H$27</c15:f>
                <c15:dlblRangeCache>
                  <c:ptCount val="2"/>
                  <c:pt idx="0">
                    <c:v>C</c:v>
                  </c:pt>
                  <c:pt idx="1">
                    <c:v>C</c:v>
                  </c:pt>
                </c15:dlblRangeCache>
              </c15:datalabelsRange>
            </c:ext>
            <c:ext xmlns:c16="http://schemas.microsoft.com/office/drawing/2014/chart" uri="{C3380CC4-5D6E-409C-BE32-E72D297353CC}">
              <c16:uniqueId val="{0000001C-5063-46E7-9B60-A657AAE7AEBF}"/>
            </c:ext>
          </c:extLst>
        </c:ser>
        <c:ser>
          <c:idx val="3"/>
          <c:order val="3"/>
          <c:tx>
            <c:strRef>
              <c:f>'Hälso- och sjukvård 6'!$B$28:$C$28</c:f>
              <c:strCache>
                <c:ptCount val="2"/>
                <c:pt idx="0">
                  <c:v>D</c:v>
                </c:pt>
                <c:pt idx="1">
                  <c:v>Övrig hälso- och sjukvård*</c:v>
                </c:pt>
              </c:strCache>
            </c:strRef>
          </c:tx>
          <c:spPr>
            <a:solidFill>
              <a:schemeClr val="accent4"/>
            </a:solidFill>
            <a:ln>
              <a:noFill/>
            </a:ln>
            <a:effectLst/>
          </c:spPr>
          <c:invertIfNegative val="0"/>
          <c:dLbls>
            <c:dLbl>
              <c:idx val="0"/>
              <c:layout>
                <c:manualLayout>
                  <c:x val="-5.5121527777777781E-3"/>
                  <c:y val="-5.2916666666666681E-2"/>
                </c:manualLayout>
              </c:layout>
              <c:tx>
                <c:rich>
                  <a:bodyPr/>
                  <a:lstStyle/>
                  <a:p>
                    <a:fld id="{586ABD69-BC71-48E3-A490-977364A1BBA2}"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5063-46E7-9B60-A657AAE7AEBF}"/>
                </c:ext>
              </c:extLst>
            </c:dLbl>
            <c:dLbl>
              <c:idx val="1"/>
              <c:layout>
                <c:manualLayout>
                  <c:x val="3.5828993055555557E-2"/>
                  <c:y val="-4.9388888888888892E-2"/>
                </c:manualLayout>
              </c:layout>
              <c:tx>
                <c:rich>
                  <a:bodyPr/>
                  <a:lstStyle/>
                  <a:p>
                    <a:fld id="{D9926B2C-14B6-4F4F-9312-212AA7ABE5F9}"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5063-46E7-9B60-A657AAE7AEB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'Hälso- och sjukvård 6'!$D$24:$E$24</c:f>
              <c:strCache>
                <c:ptCount val="2"/>
                <c:pt idx="0">
                  <c:v>Annan personal än läkare</c:v>
                </c:pt>
                <c:pt idx="1">
                  <c:v>Läkare</c:v>
                </c:pt>
              </c:strCache>
            </c:strRef>
          </c:cat>
          <c:val>
            <c:numRef>
              <c:f>'Hälso- och sjukvård 6'!$D$28:$E$28</c:f>
              <c:numCache>
                <c:formatCode>#,##0</c:formatCode>
                <c:ptCount val="2"/>
                <c:pt idx="0">
                  <c:v>801258</c:v>
                </c:pt>
                <c:pt idx="1">
                  <c:v>1102</c:v>
                </c:pt>
              </c:numCache>
            </c:numRef>
          </c:val>
          <c:extLst>
            <c:ext xmlns:c15="http://schemas.microsoft.com/office/drawing/2012/chart" uri="{02D57815-91ED-43cb-92C2-25804820EDAC}">
              <c15:datalabelsRange>
                <c15:f>'Hälso- och sjukvård 6'!$G$28:$H$28</c15:f>
                <c15:dlblRangeCache>
                  <c:ptCount val="2"/>
                  <c:pt idx="0">
                    <c:v>D</c:v>
                  </c:pt>
                  <c:pt idx="1">
                    <c:v>D</c:v>
                  </c:pt>
                </c15:dlblRangeCache>
              </c15:datalabelsRange>
            </c:ext>
            <c:ext xmlns:c16="http://schemas.microsoft.com/office/drawing/2014/chart" uri="{C3380CC4-5D6E-409C-BE32-E72D297353CC}">
              <c16:uniqueId val="{0000001D-5063-46E7-9B60-A657AAE7AEBF}"/>
            </c:ext>
          </c:extLst>
        </c:ser>
        <c:dLbls>
          <c:showLegendKey val="0"/>
          <c:showVal val="1"/>
          <c:showCatName val="0"/>
          <c:showSerName val="0"/>
          <c:showPercent val="0"/>
          <c:showBubbleSize val="0"/>
        </c:dLbls>
        <c:gapWidth val="52"/>
        <c:overlap val="100"/>
        <c:axId val="1074344543"/>
        <c:axId val="1074342047"/>
      </c:bar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'Hälso- och sjukvård 7'!$D$23</c:f>
              <c:strCache>
                <c:ptCount val="1"/>
                <c:pt idx="0">
                  <c:v>Primärvård</c:v>
                </c:pt>
              </c:strCache>
            </c:strRef>
          </c:tx>
          <c:spPr>
            <a:solidFill>
              <a:srgbClr val="005A69"/>
            </a:solidFill>
            <a:ln w="12700">
              <a:solidFill>
                <a:srgbClr val="005A69"/>
              </a:solidFill>
            </a:ln>
            <a:effectLst/>
          </c:spPr>
          <c:invertIfNegative val="0"/>
          <c:dLbls>
            <c:delete val="1"/>
          </c:dLbls>
          <c:cat>
            <c:strRef>
              <c:f>'Hälso- och sjukvård 7'!$C$24:$C$45</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7'!$D$24:$D$45</c:f>
              <c:numCache>
                <c:formatCode>#,##0</c:formatCode>
                <c:ptCount val="22"/>
                <c:pt idx="0">
                  <c:v>4650.2064684475718</c:v>
                </c:pt>
                <c:pt idx="1">
                  <c:v>3073.2939097679646</c:v>
                </c:pt>
                <c:pt idx="2">
                  <c:v>2732.1248107196461</c:v>
                </c:pt>
                <c:pt idx="3">
                  <c:v>3226.7087357144073</c:v>
                </c:pt>
                <c:pt idx="4">
                  <c:v>2988.5959941590563</c:v>
                </c:pt>
                <c:pt idx="5">
                  <c:v>2660.4701485197206</c:v>
                </c:pt>
                <c:pt idx="6">
                  <c:v>2927.1123697784969</c:v>
                </c:pt>
                <c:pt idx="7">
                  <c:v>2486.9100506549075</c:v>
                </c:pt>
                <c:pt idx="8">
                  <c:v>2716.8374890679952</c:v>
                </c:pt>
                <c:pt idx="9">
                  <c:v>3475.2995703870083</c:v>
                </c:pt>
                <c:pt idx="10">
                  <c:v>3531.4936677609826</c:v>
                </c:pt>
                <c:pt idx="11">
                  <c:v>3456.1795537633698</c:v>
                </c:pt>
                <c:pt idx="12">
                  <c:v>2505.6427350668791</c:v>
                </c:pt>
                <c:pt idx="13">
                  <c:v>2729.0444340139247</c:v>
                </c:pt>
                <c:pt idx="14">
                  <c:v>2700.2584535088376</c:v>
                </c:pt>
                <c:pt idx="15">
                  <c:v>2902.4054482344904</c:v>
                </c:pt>
                <c:pt idx="16">
                  <c:v>3093.6035056139167</c:v>
                </c:pt>
                <c:pt idx="17">
                  <c:v>2409.5981457289931</c:v>
                </c:pt>
                <c:pt idx="18">
                  <c:v>3208.8993896436305</c:v>
                </c:pt>
                <c:pt idx="19">
                  <c:v>2544.9131893226695</c:v>
                </c:pt>
                <c:pt idx="20">
                  <c:v>2883.9414801376088</c:v>
                </c:pt>
                <c:pt idx="21">
                  <c:v>3472.3766748186003</c:v>
                </c:pt>
              </c:numCache>
            </c:numRef>
          </c:val>
          <c:extLst>
            <c:ext xmlns:c16="http://schemas.microsoft.com/office/drawing/2014/chart" uri="{C3380CC4-5D6E-409C-BE32-E72D297353CC}">
              <c16:uniqueId val="{00000000-CB6C-448A-BF99-06364C927415}"/>
            </c:ext>
          </c:extLst>
        </c:ser>
        <c:ser>
          <c:idx val="1"/>
          <c:order val="1"/>
          <c:tx>
            <c:strRef>
              <c:f>'Hälso- och sjukvård 7'!$E$23</c:f>
              <c:strCache>
                <c:ptCount val="1"/>
                <c:pt idx="0">
                  <c:v>Specialiserad psykiatrisk vård</c:v>
                </c:pt>
              </c:strCache>
            </c:strRef>
          </c:tx>
          <c:spPr>
            <a:pattFill prst="dkUpDiag">
              <a:fgClr>
                <a:srgbClr val="E06C00"/>
              </a:fgClr>
              <a:bgClr>
                <a:srgbClr val="FFFFFF"/>
              </a:bgClr>
            </a:pattFill>
            <a:ln w="12700">
              <a:solidFill>
                <a:srgbClr val="E06C00"/>
              </a:solidFill>
            </a:ln>
            <a:effectLst/>
          </c:spPr>
          <c:invertIfNegative val="0"/>
          <c:dLbls>
            <c:delete val="1"/>
          </c:dLbls>
          <c:cat>
            <c:strRef>
              <c:f>'Hälso- och sjukvård 7'!$C$24:$C$45</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7'!$E$24:$E$45</c:f>
              <c:numCache>
                <c:formatCode>#,##0</c:formatCode>
                <c:ptCount val="22"/>
                <c:pt idx="0">
                  <c:v>658.05197961690817</c:v>
                </c:pt>
                <c:pt idx="1">
                  <c:v>326.1532152314025</c:v>
                </c:pt>
                <c:pt idx="2">
                  <c:v>378.5938416373703</c:v>
                </c:pt>
                <c:pt idx="3">
                  <c:v>490.94110333316297</c:v>
                </c:pt>
                <c:pt idx="4">
                  <c:v>364.47867401869973</c:v>
                </c:pt>
                <c:pt idx="5">
                  <c:v>262.41270778007282</c:v>
                </c:pt>
                <c:pt idx="6">
                  <c:v>421.43016081723476</c:v>
                </c:pt>
                <c:pt idx="7">
                  <c:v>485.53302404878605</c:v>
                </c:pt>
                <c:pt idx="8">
                  <c:v>432.63053914444089</c:v>
                </c:pt>
                <c:pt idx="9">
                  <c:v>505.77464035509922</c:v>
                </c:pt>
                <c:pt idx="10">
                  <c:v>358.51141684031705</c:v>
                </c:pt>
                <c:pt idx="11">
                  <c:v>326.29857197630298</c:v>
                </c:pt>
                <c:pt idx="12">
                  <c:v>314.28410005791039</c:v>
                </c:pt>
                <c:pt idx="13">
                  <c:v>370.05528175441344</c:v>
                </c:pt>
                <c:pt idx="14">
                  <c:v>369.17628249936377</c:v>
                </c:pt>
                <c:pt idx="15">
                  <c:v>340.51118809100274</c:v>
                </c:pt>
                <c:pt idx="16">
                  <c:v>267.7270152588726</c:v>
                </c:pt>
                <c:pt idx="17">
                  <c:v>316.27851740221877</c:v>
                </c:pt>
                <c:pt idx="18">
                  <c:v>328.88818210731972</c:v>
                </c:pt>
                <c:pt idx="19">
                  <c:v>428.06933199302165</c:v>
                </c:pt>
                <c:pt idx="20">
                  <c:v>279.81160865542887</c:v>
                </c:pt>
                <c:pt idx="21">
                  <c:v>444.12497275725997</c:v>
                </c:pt>
              </c:numCache>
            </c:numRef>
          </c:val>
          <c:extLst>
            <c:ext xmlns:c16="http://schemas.microsoft.com/office/drawing/2014/chart" uri="{C3380CC4-5D6E-409C-BE32-E72D297353CC}">
              <c16:uniqueId val="{00000001-CB6C-448A-BF99-06364C927415}"/>
            </c:ext>
          </c:extLst>
        </c:ser>
        <c:ser>
          <c:idx val="2"/>
          <c:order val="2"/>
          <c:tx>
            <c:strRef>
              <c:f>'Hälso- och sjukvård 7'!$F$23</c:f>
              <c:strCache>
                <c:ptCount val="1"/>
                <c:pt idx="0">
                  <c:v>Specialiserad somatisk vård</c:v>
                </c:pt>
              </c:strCache>
            </c:strRef>
          </c:tx>
          <c:spPr>
            <a:pattFill prst="dkUpDiag">
              <a:fgClr>
                <a:srgbClr val="0071A1"/>
              </a:fgClr>
              <a:bgClr>
                <a:srgbClr val="FFFFFF"/>
              </a:bgClr>
            </a:pattFill>
            <a:ln w="12700">
              <a:solidFill>
                <a:srgbClr val="0071A1"/>
              </a:solidFill>
            </a:ln>
            <a:effectLst/>
          </c:spPr>
          <c:invertIfNegative val="0"/>
          <c:dLbls>
            <c:delete val="1"/>
          </c:dLbls>
          <c:cat>
            <c:strRef>
              <c:f>'Hälso- och sjukvård 7'!$C$24:$C$45</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7'!$F$24:$F$45</c:f>
              <c:numCache>
                <c:formatCode>#,##0</c:formatCode>
                <c:ptCount val="22"/>
                <c:pt idx="0">
                  <c:v>2107.1764399481767</c:v>
                </c:pt>
                <c:pt idx="1">
                  <c:v>1924.2834648858557</c:v>
                </c:pt>
                <c:pt idx="2">
                  <c:v>1738.5926487983804</c:v>
                </c:pt>
                <c:pt idx="3">
                  <c:v>1863.4352698720897</c:v>
                </c:pt>
                <c:pt idx="4">
                  <c:v>1725.2577207244512</c:v>
                </c:pt>
                <c:pt idx="5">
                  <c:v>1720.8468574800827</c:v>
                </c:pt>
                <c:pt idx="6">
                  <c:v>1855.6326489329422</c:v>
                </c:pt>
                <c:pt idx="7">
                  <c:v>2549.3844363207158</c:v>
                </c:pt>
                <c:pt idx="8">
                  <c:v>1801.9781422827912</c:v>
                </c:pt>
                <c:pt idx="9">
                  <c:v>1829.8723995935611</c:v>
                </c:pt>
                <c:pt idx="10">
                  <c:v>1622.4668839623446</c:v>
                </c:pt>
                <c:pt idx="11">
                  <c:v>1415.7705579648557</c:v>
                </c:pt>
                <c:pt idx="12">
                  <c:v>1623.9742086752638</c:v>
                </c:pt>
                <c:pt idx="13">
                  <c:v>1876.7862264987355</c:v>
                </c:pt>
                <c:pt idx="14">
                  <c:v>1785.963931217671</c:v>
                </c:pt>
                <c:pt idx="15">
                  <c:v>1705.1982232208802</c:v>
                </c:pt>
                <c:pt idx="16">
                  <c:v>1442.9590606289116</c:v>
                </c:pt>
                <c:pt idx="17">
                  <c:v>1677.562419889186</c:v>
                </c:pt>
                <c:pt idx="18">
                  <c:v>1550.7141018068367</c:v>
                </c:pt>
                <c:pt idx="19">
                  <c:v>1789.3542280801016</c:v>
                </c:pt>
                <c:pt idx="20">
                  <c:v>1428.5022007024627</c:v>
                </c:pt>
                <c:pt idx="21">
                  <c:v>1781.8940267385804</c:v>
                </c:pt>
              </c:numCache>
            </c:numRef>
          </c:val>
          <c:extLst>
            <c:ext xmlns:c16="http://schemas.microsoft.com/office/drawing/2014/chart" uri="{C3380CC4-5D6E-409C-BE32-E72D297353CC}">
              <c16:uniqueId val="{00000002-CB6C-448A-BF99-06364C927415}"/>
            </c:ext>
          </c:extLst>
        </c:ser>
        <c:ser>
          <c:idx val="3"/>
          <c:order val="3"/>
          <c:tx>
            <c:strRef>
              <c:f>'Hälso- och sjukvård 7'!$G$23</c:f>
              <c:strCache>
                <c:ptCount val="1"/>
                <c:pt idx="0">
                  <c:v>Övrig hälso- och sjukvård*</c:v>
                </c:pt>
              </c:strCache>
            </c:strRef>
          </c:tx>
          <c:spPr>
            <a:solidFill>
              <a:srgbClr val="000000"/>
            </a:solidFill>
            <a:ln w="12700">
              <a:solidFill>
                <a:srgbClr val="000000"/>
              </a:solidFill>
            </a:ln>
            <a:effectLst/>
          </c:spPr>
          <c:invertIfNegative val="0"/>
          <c:dLbls>
            <c:delete val="1"/>
          </c:dLbls>
          <c:cat>
            <c:strRef>
              <c:f>'Hälso- och sjukvård 7'!$C$24:$C$45</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7'!$G$24:$G$45</c:f>
              <c:numCache>
                <c:formatCode>#,##0</c:formatCode>
                <c:ptCount val="22"/>
                <c:pt idx="0">
                  <c:v>83.930986994951425</c:v>
                </c:pt>
                <c:pt idx="1">
                  <c:v>60.904851832537602</c:v>
                </c:pt>
                <c:pt idx="2">
                  <c:v>73.601479120347506</c:v>
                </c:pt>
                <c:pt idx="4">
                  <c:v>160.72946407166052</c:v>
                </c:pt>
                <c:pt idx="5">
                  <c:v>126.69420674731977</c:v>
                </c:pt>
                <c:pt idx="7">
                  <c:v>90.211635874821724</c:v>
                </c:pt>
                <c:pt idx="9">
                  <c:v>93.758311496158441</c:v>
                </c:pt>
                <c:pt idx="10">
                  <c:v>86.699799848931505</c:v>
                </c:pt>
                <c:pt idx="11">
                  <c:v>97.862921875062682</c:v>
                </c:pt>
                <c:pt idx="13">
                  <c:v>98.878067224699464</c:v>
                </c:pt>
                <c:pt idx="14">
                  <c:v>54.031480426000208</c:v>
                </c:pt>
                <c:pt idx="15">
                  <c:v>77.070048233796939</c:v>
                </c:pt>
                <c:pt idx="17">
                  <c:v>77.356844790800722</c:v>
                </c:pt>
                <c:pt idx="18">
                  <c:v>51.562239689823862</c:v>
                </c:pt>
                <c:pt idx="19">
                  <c:v>78.095009160010633</c:v>
                </c:pt>
                <c:pt idx="20">
                  <c:v>66.48163945324859</c:v>
                </c:pt>
                <c:pt idx="21">
                  <c:v>76.763774876520301</c:v>
                </c:pt>
              </c:numCache>
            </c:numRef>
          </c:val>
          <c:extLst>
            <c:ext xmlns:c16="http://schemas.microsoft.com/office/drawing/2014/chart" uri="{C3380CC4-5D6E-409C-BE32-E72D297353CC}">
              <c16:uniqueId val="{00000003-CB6C-448A-BF99-06364C927415}"/>
            </c:ext>
          </c:extLst>
        </c:ser>
        <c:dLbls>
          <c:showLegendKey val="0"/>
          <c:showVal val="1"/>
          <c:showCatName val="0"/>
          <c:showSerName val="0"/>
          <c:showPercent val="0"/>
          <c:showBubbleSize val="0"/>
        </c:dLbls>
        <c:gapWidth val="25"/>
        <c:overlap val="100"/>
        <c:axId val="1074344543"/>
        <c:axId val="1074342047"/>
      </c:bar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'Hälso- och sjukvård 9'!$D$26</c:f>
              <c:strCache>
                <c:ptCount val="1"/>
                <c:pt idx="0">
                  <c:v>Läkare</c:v>
                </c:pt>
              </c:strCache>
            </c:strRef>
          </c:tx>
          <c:spPr>
            <a:ln w="19050" cap="rnd" cmpd="sng" algn="ctr">
              <a:solidFill>
                <a:srgbClr val="005A69"/>
              </a:solidFill>
              <a:prstDash val="solid"/>
              <a:round/>
              <a:headEnd type="none" w="med" len="med"/>
              <a:tailEnd type="none" w="med" len="med"/>
            </a:ln>
            <a:effectLst/>
          </c:spPr>
          <c:marker>
            <c:symbol val="none"/>
          </c:marker>
          <c:dLbls>
            <c:dLbl>
              <c:idx val="15"/>
              <c:layout>
                <c:manualLayout>
                  <c:x val="-5.7877604166666666E-2"/>
                  <c:y val="8.74074999999999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2765-4F42-B42A-F83BC072FA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'Hälso- och sjukvård 9'!$C$27:$C$42</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'Hälso- och sjukvård 9'!$D$27:$D$42</c:f>
              <c:numCache>
                <c:formatCode>#,##0</c:formatCode>
                <c:ptCount val="16"/>
                <c:pt idx="0">
                  <c:v>25733564</c:v>
                </c:pt>
                <c:pt idx="1">
                  <c:v>25937979</c:v>
                </c:pt>
                <c:pt idx="2">
                  <c:v>26309399</c:v>
                </c:pt>
                <c:pt idx="3">
                  <c:v>26898638</c:v>
                </c:pt>
                <c:pt idx="4">
                  <c:v>27405476</c:v>
                </c:pt>
                <c:pt idx="5">
                  <c:v>28011051.016328037</c:v>
                </c:pt>
                <c:pt idx="6">
                  <c:v>28071721.289060283</c:v>
                </c:pt>
                <c:pt idx="7">
                  <c:v>28210037.66679642</c:v>
                </c:pt>
                <c:pt idx="8">
                  <c:v>28392807</c:v>
                </c:pt>
                <c:pt idx="9">
                  <c:v>28313870</c:v>
                </c:pt>
                <c:pt idx="10">
                  <c:v>28342506</c:v>
                </c:pt>
                <c:pt idx="11">
                  <c:v>27903782</c:v>
                </c:pt>
                <c:pt idx="12">
                  <c:v>27010002</c:v>
                </c:pt>
                <c:pt idx="13">
                  <c:v>27037636.266666666</c:v>
                </c:pt>
                <c:pt idx="14">
                  <c:v>22438042.600000001</c:v>
                </c:pt>
                <c:pt idx="15">
                  <c:v>23630274.849924359</c:v>
                </c:pt>
              </c:numCache>
            </c:numRef>
          </c:val>
          <c:smooth val="0"/>
          <c:extLst>
            <c:ext xmlns:c16="http://schemas.microsoft.com/office/drawing/2014/chart" uri="{C3380CC4-5D6E-409C-BE32-E72D297353CC}">
              <c16:uniqueId val="{00000000-1667-4184-9D2E-8FE430852117}"/>
            </c:ext>
          </c:extLst>
        </c:ser>
        <c:ser>
          <c:idx val="1"/>
          <c:order val="1"/>
          <c:tx>
            <c:strRef>
              <c:f>'Hälso- och sjukvård 9'!$E$26</c:f>
              <c:strCache>
                <c:ptCount val="1"/>
                <c:pt idx="0">
                  <c:v>Annan personal än läkare</c:v>
                </c:pt>
              </c:strCache>
            </c:strRef>
          </c:tx>
          <c:spPr>
            <a:ln w="19050" cap="rnd" cmpd="sng" algn="ctr">
              <a:solidFill>
                <a:srgbClr val="E06C00"/>
              </a:solidFill>
              <a:prstDash val="sysDash"/>
              <a:round/>
              <a:headEnd type="none" w="med" len="med"/>
              <a:tailEnd type="none" w="med" len="med"/>
            </a:ln>
            <a:effectLst/>
          </c:spPr>
          <c:marker>
            <c:symbol val="none"/>
          </c:marker>
          <c:dLbls>
            <c:dLbl>
              <c:idx val="15"/>
              <c:layout>
                <c:manualLayout>
                  <c:x val="-3.0316840277777878E-2"/>
                  <c:y val="7.4895833333333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B-2765-4F42-B42A-F83BC072FA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'Hälso- och sjukvård 9'!$C$27:$C$42</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'Hälso- och sjukvård 9'!$E$27:$E$42</c:f>
              <c:numCache>
                <c:formatCode>#,##0</c:formatCode>
                <c:ptCount val="16"/>
                <c:pt idx="0">
                  <c:v>34060601</c:v>
                </c:pt>
                <c:pt idx="1">
                  <c:v>34704665</c:v>
                </c:pt>
                <c:pt idx="2">
                  <c:v>35379314</c:v>
                </c:pt>
                <c:pt idx="3">
                  <c:v>36292163.808834985</c:v>
                </c:pt>
                <c:pt idx="4">
                  <c:v>36401487</c:v>
                </c:pt>
                <c:pt idx="5">
                  <c:v>37162271.526529104</c:v>
                </c:pt>
                <c:pt idx="6">
                  <c:v>37719263.139511146</c:v>
                </c:pt>
                <c:pt idx="7">
                  <c:v>37767384.333203584</c:v>
                </c:pt>
                <c:pt idx="8">
                  <c:v>38667145</c:v>
                </c:pt>
                <c:pt idx="9">
                  <c:v>39877139</c:v>
                </c:pt>
                <c:pt idx="10">
                  <c:v>40593424</c:v>
                </c:pt>
                <c:pt idx="11">
                  <c:v>41025025</c:v>
                </c:pt>
                <c:pt idx="12">
                  <c:v>41616375</c:v>
                </c:pt>
                <c:pt idx="13">
                  <c:v>42634834.399999999</c:v>
                </c:pt>
                <c:pt idx="14">
                  <c:v>36416876.399999999</c:v>
                </c:pt>
                <c:pt idx="15">
                  <c:v>36733574.414999999</c:v>
                </c:pt>
              </c:numCache>
            </c:numRef>
          </c:val>
          <c:smooth val="0"/>
          <c:extLst>
            <c:ext xmlns:c16="http://schemas.microsoft.com/office/drawing/2014/chart" uri="{C3380CC4-5D6E-409C-BE32-E72D297353CC}">
              <c16:uniqueId val="{00000001-1667-4184-9D2E-8FE430852117}"/>
            </c:ext>
          </c:extLst>
        </c:ser>
        <c:dLbls>
          <c:showLegendKey val="0"/>
          <c:showVal val="0"/>
          <c:showCatName val="0"/>
          <c:showSerName val="0"/>
          <c:showPercent val="0"/>
          <c:showBubbleSize val="0"/>
        </c:dLbls>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rgbClr val="80808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Besök</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2.xml.rels><?xml version="1.0" encoding="UTF-8" standalone="yes"?>
<Relationships xmlns="http://schemas.openxmlformats.org/package/2006/relationships"><Relationship Id="rId8" Type="http://schemas.openxmlformats.org/officeDocument/2006/relationships/hyperlink" Target="https://termbank.socialstyrelsen.se/?TermId=232&amp;SrcLang=sv" TargetMode="External"/><Relationship Id="rId3" Type="http://schemas.openxmlformats.org/officeDocument/2006/relationships/hyperlink" Target="https://termbank.socialstyrelsen.se/?TermId=254&amp;SrcLang=sv" TargetMode="External"/><Relationship Id="rId7" Type="http://schemas.openxmlformats.org/officeDocument/2006/relationships/hyperlink" Target="https://termbank.socialstyrelsen.se/?TermId=780&amp;SrcLang=sv" TargetMode="External"/><Relationship Id="rId2" Type="http://schemas.openxmlformats.org/officeDocument/2006/relationships/hyperlink" Target="https://termbank.socialstyrelsen.se/?TermId=777&amp;SrcLang=sv" TargetMode="External"/><Relationship Id="rId1" Type="http://schemas.openxmlformats.org/officeDocument/2006/relationships/hyperlink" Target="https://termbank.socialstyrelsen.se/?TermId=1&amp;SrcLang=sv" TargetMode="External"/><Relationship Id="rId6" Type="http://schemas.openxmlformats.org/officeDocument/2006/relationships/hyperlink" Target="https://termbank.socialstyrelsen.se/diagram.php?dbg=c3NzZQ==&amp;Diagram=VsOlcmRrb250YWt0ZXI=" TargetMode="External"/><Relationship Id="rId5" Type="http://schemas.openxmlformats.org/officeDocument/2006/relationships/hyperlink" Target="https://termbank.socialstyrelsen.se/?TermId=238&amp;SrcLang=sv" TargetMode="External"/><Relationship Id="rId10" Type="http://schemas.openxmlformats.org/officeDocument/2006/relationships/hyperlink" Target="https://termbank.socialstyrelsen.se/?TermId=241&amp;SrcLang=sv" TargetMode="External"/><Relationship Id="rId4" Type="http://schemas.openxmlformats.org/officeDocument/2006/relationships/hyperlink" Target="https://termbank.socialstyrelsen.se/?TermId=259&amp;SrcLang=sv" TargetMode="External"/><Relationship Id="rId9" Type="http://schemas.openxmlformats.org/officeDocument/2006/relationships/hyperlink" Target="https://termbank.socialstyrelsen.se/?TermId=237&amp;SrcLang=sv" TargetMode="External"/></Relationships>
</file>

<file path=xl/diagrams/colors1.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057AD89-3CF2-4505-B75A-2A56B52EEEA4}" type="doc">
      <dgm:prSet loTypeId="urn:microsoft.com/office/officeart/2005/8/layout/hierarchy3" loCatId="hierarchy" qsTypeId="urn:microsoft.com/office/officeart/2005/8/quickstyle/simple1" qsCatId="simple" csTypeId="urn:microsoft.com/office/officeart/2005/8/colors/colorful3" csCatId="colorful" phldr="1"/>
      <dgm:spPr/>
      <dgm:t>
        <a:bodyPr/>
        <a:lstStyle/>
        <a:p>
          <a:endParaRPr lang="sv-SE"/>
        </a:p>
      </dgm:t>
    </dgm:pt>
    <dgm:pt modelId="{C997488E-30A1-41E3-A4EB-C2ABD4C88360}">
      <dgm:prSet phldrT="[Text]" custT="1"/>
      <dgm:spPr/>
      <dgm:t>
        <a:bodyPr/>
        <a:lstStyle/>
        <a:p>
          <a:r>
            <a:rPr lang="sv-SE" sz="1000" dirty="0">
              <a:solidFill>
                <a:schemeClr val="bg1"/>
              </a:solidFill>
            </a:rPr>
            <a:t>Primärvård</a:t>
          </a:r>
        </a:p>
      </dgm:t>
    </dgm:pt>
    <dgm:pt modelId="{D9B53A5C-1F01-4925-9640-97F04995B679}" type="parTrans" cxnId="{89759A8B-89BB-49A5-8BCE-6656157A9C77}">
      <dgm:prSet/>
      <dgm:spPr/>
      <dgm:t>
        <a:bodyPr/>
        <a:lstStyle/>
        <a:p>
          <a:endParaRPr lang="sv-SE" sz="1000">
            <a:solidFill>
              <a:schemeClr val="tx1"/>
            </a:solidFill>
          </a:endParaRPr>
        </a:p>
      </dgm:t>
    </dgm:pt>
    <dgm:pt modelId="{DA16BA35-A620-47CE-8FDA-95114A55C2D6}" type="sibTrans" cxnId="{89759A8B-89BB-49A5-8BCE-6656157A9C77}">
      <dgm:prSet/>
      <dgm:spPr/>
      <dgm:t>
        <a:bodyPr/>
        <a:lstStyle/>
        <a:p>
          <a:endParaRPr lang="sv-SE" sz="1000">
            <a:solidFill>
              <a:schemeClr val="tx1"/>
            </a:solidFill>
          </a:endParaRPr>
        </a:p>
      </dgm:t>
    </dgm:pt>
    <dgm:pt modelId="{61DE2A7F-CF9B-45C2-B9BD-3C643B2318C9}">
      <dgm:prSet phldrT="[Text]" custT="1"/>
      <dgm:spPr/>
      <dgm:t>
        <a:bodyPr/>
        <a:lstStyle/>
        <a:p>
          <a:r>
            <a:rPr lang="sv-SE" sz="1000" b="1" dirty="0">
              <a:solidFill>
                <a:schemeClr val="tx1"/>
              </a:solidFill>
            </a:rPr>
            <a:t>Öppenvård</a:t>
          </a:r>
        </a:p>
      </dgm:t>
    </dgm:pt>
    <dgm:pt modelId="{FA0FA967-32DC-4DD4-B935-E0D8ECF2ABAB}" type="parTrans" cxnId="{A486734C-9639-4F8E-8713-2B6B23A2945C}">
      <dgm:prSet/>
      <dgm:spPr/>
      <dgm:t>
        <a:bodyPr/>
        <a:lstStyle/>
        <a:p>
          <a:endParaRPr lang="sv-SE" sz="1000">
            <a:solidFill>
              <a:schemeClr val="tx1"/>
            </a:solidFill>
          </a:endParaRPr>
        </a:p>
      </dgm:t>
    </dgm:pt>
    <dgm:pt modelId="{D0CFF787-4CDD-41FA-BA25-CFDD4D3B58E1}" type="sibTrans" cxnId="{A486734C-9639-4F8E-8713-2B6B23A2945C}">
      <dgm:prSet/>
      <dgm:spPr/>
      <dgm:t>
        <a:bodyPr/>
        <a:lstStyle/>
        <a:p>
          <a:endParaRPr lang="sv-SE" sz="1000">
            <a:solidFill>
              <a:schemeClr val="tx1"/>
            </a:solidFill>
          </a:endParaRPr>
        </a:p>
      </dgm:t>
    </dgm:pt>
    <dgm:pt modelId="{CDF9968C-2FA8-4663-B37E-E7CC67C1F190}">
      <dgm:prSet phldrT="[Text]" custT="1"/>
      <dgm:spPr/>
      <dgm:t>
        <a:bodyPr/>
        <a:lstStyle/>
        <a:p>
          <a:r>
            <a:rPr lang="sv-SE" sz="1000" b="1" dirty="0">
              <a:solidFill>
                <a:schemeClr val="tx1"/>
              </a:solidFill>
            </a:rPr>
            <a:t>Hemsjukvård</a:t>
          </a:r>
        </a:p>
      </dgm:t>
    </dgm:pt>
    <dgm:pt modelId="{EFF3EBAA-1081-4FFB-B91A-F2EFAE525B57}" type="parTrans" cxnId="{69B28AAB-CA7F-4E3C-93BB-9C48C4569641}">
      <dgm:prSet/>
      <dgm:spPr/>
      <dgm:t>
        <a:bodyPr/>
        <a:lstStyle/>
        <a:p>
          <a:endParaRPr lang="sv-SE" sz="1000">
            <a:solidFill>
              <a:schemeClr val="tx1"/>
            </a:solidFill>
          </a:endParaRPr>
        </a:p>
      </dgm:t>
    </dgm:pt>
    <dgm:pt modelId="{F721F43D-5E5D-4D52-A88C-AA566E75FAA2}" type="sibTrans" cxnId="{69B28AAB-CA7F-4E3C-93BB-9C48C4569641}">
      <dgm:prSet/>
      <dgm:spPr/>
      <dgm:t>
        <a:bodyPr/>
        <a:lstStyle/>
        <a:p>
          <a:endParaRPr lang="sv-SE" sz="1000">
            <a:solidFill>
              <a:schemeClr val="tx1"/>
            </a:solidFill>
          </a:endParaRPr>
        </a:p>
      </dgm:t>
    </dgm:pt>
    <dgm:pt modelId="{18CEC1AD-A729-488D-8181-A45D92A3A397}">
      <dgm:prSet phldrT="[Text]" custT="1"/>
      <dgm:spPr/>
      <dgm:t>
        <a:bodyPr/>
        <a:lstStyle/>
        <a:p>
          <a:r>
            <a:rPr lang="sv-SE" sz="1000" dirty="0">
              <a:solidFill>
                <a:schemeClr val="bg1"/>
              </a:solidFill>
            </a:rPr>
            <a:t>Specialiserad vård</a:t>
          </a:r>
        </a:p>
      </dgm:t>
    </dgm:pt>
    <dgm:pt modelId="{596E0EA0-858D-4789-B053-57A9D4DDA1A9}" type="parTrans" cxnId="{38E023C8-390B-4C40-9A5B-B9D927ABCAC9}">
      <dgm:prSet/>
      <dgm:spPr/>
      <dgm:t>
        <a:bodyPr/>
        <a:lstStyle/>
        <a:p>
          <a:endParaRPr lang="sv-SE" sz="1000">
            <a:solidFill>
              <a:schemeClr val="tx1"/>
            </a:solidFill>
          </a:endParaRPr>
        </a:p>
      </dgm:t>
    </dgm:pt>
    <dgm:pt modelId="{6477ED27-74A6-4C63-B936-3827D3A02E14}" type="sibTrans" cxnId="{38E023C8-390B-4C40-9A5B-B9D927ABCAC9}">
      <dgm:prSet/>
      <dgm:spPr/>
      <dgm:t>
        <a:bodyPr/>
        <a:lstStyle/>
        <a:p>
          <a:endParaRPr lang="sv-SE" sz="1000">
            <a:solidFill>
              <a:schemeClr val="tx1"/>
            </a:solidFill>
          </a:endParaRPr>
        </a:p>
      </dgm:t>
    </dgm:pt>
    <dgm:pt modelId="{C67834AC-6128-4611-B6FE-FB3C94036A37}">
      <dgm:prSet phldrT="[Text]" custT="1"/>
      <dgm:spPr/>
      <dgm:t>
        <a:bodyPr/>
        <a:lstStyle/>
        <a:p>
          <a:r>
            <a:rPr lang="sv-SE" sz="1000" b="1" dirty="0">
              <a:solidFill>
                <a:schemeClr val="tx1"/>
              </a:solidFill>
            </a:rPr>
            <a:t>Öppenvård</a:t>
          </a:r>
        </a:p>
      </dgm:t>
    </dgm:pt>
    <dgm:pt modelId="{31CF578C-E34A-4378-94BB-7AB3584879B1}" type="parTrans" cxnId="{8182E009-2946-4D06-9F97-011025C86172}">
      <dgm:prSet/>
      <dgm:spPr/>
      <dgm:t>
        <a:bodyPr/>
        <a:lstStyle/>
        <a:p>
          <a:endParaRPr lang="sv-SE" sz="1000">
            <a:solidFill>
              <a:schemeClr val="tx1"/>
            </a:solidFill>
          </a:endParaRPr>
        </a:p>
      </dgm:t>
    </dgm:pt>
    <dgm:pt modelId="{4CEE8262-48F9-4E38-8C34-6E03925CB024}" type="sibTrans" cxnId="{8182E009-2946-4D06-9F97-011025C86172}">
      <dgm:prSet/>
      <dgm:spPr/>
      <dgm:t>
        <a:bodyPr/>
        <a:lstStyle/>
        <a:p>
          <a:endParaRPr lang="sv-SE" sz="1000">
            <a:solidFill>
              <a:schemeClr val="tx1"/>
            </a:solidFill>
          </a:endParaRPr>
        </a:p>
      </dgm:t>
    </dgm:pt>
    <dgm:pt modelId="{217D8E87-3A78-432B-AE27-A2C2F741B18A}">
      <dgm:prSet phldrT="[Text]" custT="1"/>
      <dgm:spPr/>
      <dgm:t>
        <a:bodyPr/>
        <a:lstStyle/>
        <a:p>
          <a:r>
            <a:rPr lang="sv-SE" sz="1000" dirty="0">
              <a:solidFill>
                <a:schemeClr val="bg1"/>
              </a:solidFill>
            </a:rPr>
            <a:t>Övrig hälso- och sjukvård</a:t>
          </a:r>
        </a:p>
      </dgm:t>
    </dgm:pt>
    <dgm:pt modelId="{106C8648-87E2-47BE-A6F6-AEA7A51EE9D0}" type="parTrans" cxnId="{5467D483-31EF-4686-AEAB-F2EE383E0BF0}">
      <dgm:prSet/>
      <dgm:spPr/>
      <dgm:t>
        <a:bodyPr/>
        <a:lstStyle/>
        <a:p>
          <a:endParaRPr lang="sv-SE" sz="1000">
            <a:solidFill>
              <a:schemeClr val="tx1"/>
            </a:solidFill>
          </a:endParaRPr>
        </a:p>
      </dgm:t>
    </dgm:pt>
    <dgm:pt modelId="{29BAD362-E111-4B74-A166-9F2E090C9C66}" type="sibTrans" cxnId="{5467D483-31EF-4686-AEAB-F2EE383E0BF0}">
      <dgm:prSet/>
      <dgm:spPr/>
      <dgm:t>
        <a:bodyPr/>
        <a:lstStyle/>
        <a:p>
          <a:endParaRPr lang="sv-SE" sz="1000">
            <a:solidFill>
              <a:schemeClr val="tx1"/>
            </a:solidFill>
          </a:endParaRPr>
        </a:p>
      </dgm:t>
    </dgm:pt>
    <dgm:pt modelId="{CA5C704F-1F66-46FD-B7F3-F493DCBC30C9}">
      <dgm:prSet phldrT="[Text]" custT="1"/>
      <dgm:spPr/>
      <dgm:t>
        <a:bodyPr/>
        <a:lstStyle/>
        <a:p>
          <a:r>
            <a:rPr lang="sv-SE" sz="1000" b="1" dirty="0">
              <a:solidFill>
                <a:schemeClr val="tx1"/>
              </a:solidFill>
            </a:rPr>
            <a:t>Slutenvård</a:t>
          </a:r>
        </a:p>
      </dgm:t>
    </dgm:pt>
    <dgm:pt modelId="{E064783B-7F66-408A-B63E-581FF282145D}" type="parTrans" cxnId="{6A715F1C-5904-4094-81E5-A6AD80B5FB75}">
      <dgm:prSet/>
      <dgm:spPr/>
      <dgm:t>
        <a:bodyPr/>
        <a:lstStyle/>
        <a:p>
          <a:endParaRPr lang="sv-SE" sz="1000">
            <a:solidFill>
              <a:schemeClr val="tx1"/>
            </a:solidFill>
          </a:endParaRPr>
        </a:p>
      </dgm:t>
    </dgm:pt>
    <dgm:pt modelId="{3F02B5A9-4CA8-4D5B-901B-148B2984E53E}" type="sibTrans" cxnId="{6A715F1C-5904-4094-81E5-A6AD80B5FB75}">
      <dgm:prSet/>
      <dgm:spPr/>
      <dgm:t>
        <a:bodyPr/>
        <a:lstStyle/>
        <a:p>
          <a:endParaRPr lang="sv-SE" sz="1000">
            <a:solidFill>
              <a:schemeClr val="tx1"/>
            </a:solidFill>
          </a:endParaRPr>
        </a:p>
      </dgm:t>
    </dgm:pt>
    <dgm:pt modelId="{A0843A45-60B0-47FA-B44E-237AB18DD631}">
      <dgm:prSet phldrT="[Text]" custT="1"/>
      <dgm:spPr/>
      <dgm:t>
        <a:bodyPr/>
        <a:lstStyle/>
        <a:p>
          <a:r>
            <a:rPr lang="sv-SE" sz="1000" dirty="0">
              <a:solidFill>
                <a:schemeClr val="tx1"/>
              </a:solidFill>
            </a:rPr>
            <a:t>Mottagningsbesök</a:t>
          </a:r>
        </a:p>
      </dgm:t>
    </dgm:pt>
    <dgm:pt modelId="{978E118C-90B7-4FF7-8D80-CD5ACFC8ABBB}" type="parTrans" cxnId="{AE8249E7-DFFA-4A4C-B1F1-2C0822E205FB}">
      <dgm:prSet/>
      <dgm:spPr/>
      <dgm:t>
        <a:bodyPr/>
        <a:lstStyle/>
        <a:p>
          <a:endParaRPr lang="sv-SE" sz="1000">
            <a:solidFill>
              <a:schemeClr val="tx1"/>
            </a:solidFill>
          </a:endParaRPr>
        </a:p>
      </dgm:t>
    </dgm:pt>
    <dgm:pt modelId="{D6A9B5E0-AD2B-4823-B465-D47F20D9CD39}" type="sibTrans" cxnId="{AE8249E7-DFFA-4A4C-B1F1-2C0822E205FB}">
      <dgm:prSet/>
      <dgm:spPr/>
      <dgm:t>
        <a:bodyPr/>
        <a:lstStyle/>
        <a:p>
          <a:endParaRPr lang="sv-SE" sz="1000">
            <a:solidFill>
              <a:schemeClr val="tx1"/>
            </a:solidFill>
          </a:endParaRPr>
        </a:p>
      </dgm:t>
    </dgm:pt>
    <dgm:pt modelId="{F20307E2-0B5F-4C15-B11C-79F81C474B56}">
      <dgm:prSet phldrT="[Text]" custT="1"/>
      <dgm:spPr/>
      <dgm:t>
        <a:bodyPr/>
        <a:lstStyle/>
        <a:p>
          <a:r>
            <a:rPr lang="sv-SE" sz="1000" dirty="0">
              <a:solidFill>
                <a:schemeClr val="tx1"/>
              </a:solidFill>
            </a:rPr>
            <a:t>Hembesök</a:t>
          </a:r>
        </a:p>
      </dgm:t>
    </dgm:pt>
    <dgm:pt modelId="{CC29A6E8-ED1C-4845-AC5C-5B07608CF944}" type="parTrans" cxnId="{87F611A6-CFD6-430C-B07D-222D0EB127FB}">
      <dgm:prSet/>
      <dgm:spPr/>
      <dgm:t>
        <a:bodyPr/>
        <a:lstStyle/>
        <a:p>
          <a:endParaRPr lang="sv-SE" sz="1000">
            <a:solidFill>
              <a:schemeClr val="tx1"/>
            </a:solidFill>
          </a:endParaRPr>
        </a:p>
      </dgm:t>
    </dgm:pt>
    <dgm:pt modelId="{0DEFC0E1-3A92-4BB8-8B95-2A8A44D94B4F}" type="sibTrans" cxnId="{87F611A6-CFD6-430C-B07D-222D0EB127FB}">
      <dgm:prSet/>
      <dgm:spPr/>
      <dgm:t>
        <a:bodyPr/>
        <a:lstStyle/>
        <a:p>
          <a:endParaRPr lang="sv-SE" sz="1000">
            <a:solidFill>
              <a:schemeClr val="tx1"/>
            </a:solidFill>
          </a:endParaRPr>
        </a:p>
      </dgm:t>
    </dgm:pt>
    <dgm:pt modelId="{B0AB01F3-2BDC-4D67-BE6F-7013CD4A8542}">
      <dgm:prSet phldrT="[Text]" custT="1"/>
      <dgm:spPr/>
      <dgm:t>
        <a:bodyPr/>
        <a:lstStyle/>
        <a:p>
          <a:r>
            <a:rPr lang="sv-SE" sz="1000" dirty="0">
              <a:solidFill>
                <a:schemeClr val="tx1"/>
              </a:solidFill>
            </a:rPr>
            <a:t>Distanskontakt</a:t>
          </a:r>
        </a:p>
      </dgm:t>
    </dgm:pt>
    <dgm:pt modelId="{78E1CA81-E207-4AD2-B79C-F39B7391197B}" type="parTrans" cxnId="{0D77C6E5-A12A-44A0-9A76-5516FE7AC1E4}">
      <dgm:prSet/>
      <dgm:spPr/>
      <dgm:t>
        <a:bodyPr/>
        <a:lstStyle/>
        <a:p>
          <a:endParaRPr lang="sv-SE" sz="1000">
            <a:solidFill>
              <a:schemeClr val="tx1"/>
            </a:solidFill>
          </a:endParaRPr>
        </a:p>
      </dgm:t>
    </dgm:pt>
    <dgm:pt modelId="{9F89DAC4-D19C-4198-91D5-F8256CC9479C}" type="sibTrans" cxnId="{0D77C6E5-A12A-44A0-9A76-5516FE7AC1E4}">
      <dgm:prSet/>
      <dgm:spPr/>
      <dgm:t>
        <a:bodyPr/>
        <a:lstStyle/>
        <a:p>
          <a:endParaRPr lang="sv-SE" sz="1000">
            <a:solidFill>
              <a:schemeClr val="tx1"/>
            </a:solidFill>
          </a:endParaRPr>
        </a:p>
      </dgm:t>
    </dgm:pt>
    <dgm:pt modelId="{BBAE1CCB-CE3F-4267-9EF5-00B203497DBF}">
      <dgm:prSet phldrT="[Text]" custT="1"/>
      <dgm:spPr/>
      <dgm:t>
        <a:bodyPr/>
        <a:lstStyle/>
        <a:p>
          <a:r>
            <a:rPr lang="sv-SE" sz="1000" dirty="0">
              <a:solidFill>
                <a:schemeClr val="tx1"/>
              </a:solidFill>
            </a:rPr>
            <a:t>Hemsjukvårdsbesök</a:t>
          </a:r>
        </a:p>
      </dgm:t>
    </dgm:pt>
    <dgm:pt modelId="{8253D698-6E8D-4F19-B291-E24FF8C60389}" type="parTrans" cxnId="{216DFA15-7100-49F8-B2E5-304EEA2922E2}">
      <dgm:prSet/>
      <dgm:spPr/>
      <dgm:t>
        <a:bodyPr/>
        <a:lstStyle/>
        <a:p>
          <a:endParaRPr lang="sv-SE" sz="1000">
            <a:solidFill>
              <a:schemeClr val="tx1"/>
            </a:solidFill>
          </a:endParaRPr>
        </a:p>
      </dgm:t>
    </dgm:pt>
    <dgm:pt modelId="{94024EE9-1C0C-4523-B006-27C3AC82A7B4}" type="sibTrans" cxnId="{216DFA15-7100-49F8-B2E5-304EEA2922E2}">
      <dgm:prSet/>
      <dgm:spPr/>
      <dgm:t>
        <a:bodyPr/>
        <a:lstStyle/>
        <a:p>
          <a:endParaRPr lang="sv-SE" sz="1000">
            <a:solidFill>
              <a:schemeClr val="tx1"/>
            </a:solidFill>
          </a:endParaRPr>
        </a:p>
      </dgm:t>
    </dgm:pt>
    <dgm:pt modelId="{604F6C75-204F-4DEB-B759-AEB028D77DA5}">
      <dgm:prSet phldrT="[Text]" custT="1"/>
      <dgm:spPr/>
      <dgm:t>
        <a:bodyPr/>
        <a:lstStyle/>
        <a:p>
          <a:r>
            <a:rPr lang="sv-SE" sz="1000" dirty="0">
              <a:solidFill>
                <a:schemeClr val="tx1"/>
              </a:solidFill>
            </a:rPr>
            <a:t>Distanskontakt</a:t>
          </a:r>
        </a:p>
      </dgm:t>
    </dgm:pt>
    <dgm:pt modelId="{D6814418-1256-4DF9-8DBF-5D6FB89F2F9B}" type="parTrans" cxnId="{B324EA0A-2A90-4D88-96E2-69AAA9C8DB39}">
      <dgm:prSet/>
      <dgm:spPr/>
      <dgm:t>
        <a:bodyPr/>
        <a:lstStyle/>
        <a:p>
          <a:endParaRPr lang="sv-SE" sz="1000">
            <a:solidFill>
              <a:schemeClr val="tx1"/>
            </a:solidFill>
          </a:endParaRPr>
        </a:p>
      </dgm:t>
    </dgm:pt>
    <dgm:pt modelId="{A54F8EC7-7FB6-4244-A859-060721264C20}" type="sibTrans" cxnId="{B324EA0A-2A90-4D88-96E2-69AAA9C8DB39}">
      <dgm:prSet/>
      <dgm:spPr/>
      <dgm:t>
        <a:bodyPr/>
        <a:lstStyle/>
        <a:p>
          <a:endParaRPr lang="sv-SE" sz="1000">
            <a:solidFill>
              <a:schemeClr val="tx1"/>
            </a:solidFill>
          </a:endParaRPr>
        </a:p>
      </dgm:t>
    </dgm:pt>
    <dgm:pt modelId="{0A0D7B5F-5317-4C58-BAD5-5E5762F28494}">
      <dgm:prSet phldrT="[Text]" custT="1"/>
      <dgm:spPr/>
      <dgm:t>
        <a:bodyPr/>
        <a:lstStyle/>
        <a:p>
          <a:r>
            <a:rPr lang="sv-SE" sz="1000" dirty="0">
              <a:solidFill>
                <a:schemeClr val="tx1"/>
              </a:solidFill>
            </a:rPr>
            <a:t>Vårdtillfälle</a:t>
          </a:r>
        </a:p>
      </dgm:t>
    </dgm:pt>
    <dgm:pt modelId="{91E8409C-23D9-4EB4-B8F3-29D6E3E8F6B3}" type="parTrans" cxnId="{4C6707EF-DD30-4CC1-B87F-0AEA06DDE627}">
      <dgm:prSet/>
      <dgm:spPr/>
      <dgm:t>
        <a:bodyPr/>
        <a:lstStyle/>
        <a:p>
          <a:endParaRPr lang="sv-SE" sz="1000">
            <a:solidFill>
              <a:schemeClr val="tx1"/>
            </a:solidFill>
          </a:endParaRPr>
        </a:p>
      </dgm:t>
    </dgm:pt>
    <dgm:pt modelId="{31648C5C-1224-44EE-B83C-7A657739C6D4}" type="sibTrans" cxnId="{4C6707EF-DD30-4CC1-B87F-0AEA06DDE627}">
      <dgm:prSet/>
      <dgm:spPr/>
      <dgm:t>
        <a:bodyPr/>
        <a:lstStyle/>
        <a:p>
          <a:endParaRPr lang="sv-SE" sz="1000">
            <a:solidFill>
              <a:schemeClr val="tx1"/>
            </a:solidFill>
          </a:endParaRPr>
        </a:p>
      </dgm:t>
    </dgm:pt>
    <dgm:pt modelId="{EEC5AA14-9457-4289-A0C1-1A08741147F6}">
      <dgm:prSet phldrT="[Text]" custT="1"/>
      <dgm:spPr/>
      <dgm:t>
        <a:bodyPr/>
        <a:lstStyle/>
        <a:p>
          <a:r>
            <a:rPr lang="sv-SE" sz="1000" dirty="0">
              <a:solidFill>
                <a:schemeClr val="tx1"/>
              </a:solidFill>
            </a:rPr>
            <a:t>Mottagningsbesök inkl. hembesök</a:t>
          </a:r>
        </a:p>
      </dgm:t>
    </dgm:pt>
    <dgm:pt modelId="{89A8C1F3-F9F7-4E4A-8A6B-B442B7BC2045}" type="parTrans" cxnId="{6EE9BA19-4CA7-4FF4-851A-743AADC2197F}">
      <dgm:prSet/>
      <dgm:spPr/>
      <dgm:t>
        <a:bodyPr/>
        <a:lstStyle/>
        <a:p>
          <a:endParaRPr lang="sv-SE" sz="1000">
            <a:solidFill>
              <a:schemeClr val="tx1"/>
            </a:solidFill>
          </a:endParaRPr>
        </a:p>
      </dgm:t>
    </dgm:pt>
    <dgm:pt modelId="{B0A0A64E-CEC0-4AB5-8D30-C68A6835F961}" type="sibTrans" cxnId="{6EE9BA19-4CA7-4FF4-851A-743AADC2197F}">
      <dgm:prSet/>
      <dgm:spPr/>
      <dgm:t>
        <a:bodyPr/>
        <a:lstStyle/>
        <a:p>
          <a:endParaRPr lang="sv-SE" sz="1000">
            <a:solidFill>
              <a:schemeClr val="tx1"/>
            </a:solidFill>
          </a:endParaRPr>
        </a:p>
      </dgm:t>
    </dgm:pt>
    <dgm:pt modelId="{A608326B-B6D5-41F5-B7D2-282FBA4906BF}">
      <dgm:prSet phldrT="[Text]" custT="1"/>
      <dgm:spPr/>
      <dgm:t>
        <a:bodyPr/>
        <a:lstStyle/>
        <a:p>
          <a:r>
            <a:rPr lang="sv-SE" sz="1000" dirty="0">
              <a:solidFill>
                <a:schemeClr val="tx1"/>
              </a:solidFill>
            </a:rPr>
            <a:t>Dagsjukvård</a:t>
          </a:r>
        </a:p>
      </dgm:t>
    </dgm:pt>
    <dgm:pt modelId="{1586862A-CB40-4296-BD17-5A7F60930935}" type="parTrans" cxnId="{141880B0-C58B-4DCB-AB46-0981ED341D3A}">
      <dgm:prSet/>
      <dgm:spPr/>
      <dgm:t>
        <a:bodyPr/>
        <a:lstStyle/>
        <a:p>
          <a:endParaRPr lang="sv-SE" sz="1000">
            <a:solidFill>
              <a:schemeClr val="tx1"/>
            </a:solidFill>
          </a:endParaRPr>
        </a:p>
      </dgm:t>
    </dgm:pt>
    <dgm:pt modelId="{23E3A1BD-742E-4A90-8F27-AEA739D8C45D}" type="sibTrans" cxnId="{141880B0-C58B-4DCB-AB46-0981ED341D3A}">
      <dgm:prSet/>
      <dgm:spPr/>
      <dgm:t>
        <a:bodyPr/>
        <a:lstStyle/>
        <a:p>
          <a:endParaRPr lang="sv-SE" sz="1000">
            <a:solidFill>
              <a:schemeClr val="tx1"/>
            </a:solidFill>
          </a:endParaRPr>
        </a:p>
      </dgm:t>
    </dgm:pt>
    <dgm:pt modelId="{4C388852-A70C-40E5-B851-F40427CF266B}">
      <dgm:prSet phldrT="[Text]" custT="1"/>
      <dgm:spPr/>
      <dgm:t>
        <a:bodyPr/>
        <a:lstStyle/>
        <a:p>
          <a:r>
            <a:rPr lang="sv-SE" sz="1000" b="1" dirty="0">
              <a:solidFill>
                <a:schemeClr val="tx1"/>
              </a:solidFill>
            </a:rPr>
            <a:t>Hemsjukvård</a:t>
          </a:r>
        </a:p>
      </dgm:t>
    </dgm:pt>
    <dgm:pt modelId="{46FDC0CE-7894-48CD-9626-C1872FF09D00}" type="parTrans" cxnId="{0991C98A-39C5-4AC3-81CE-3333332CD0FD}">
      <dgm:prSet/>
      <dgm:spPr/>
      <dgm:t>
        <a:bodyPr/>
        <a:lstStyle/>
        <a:p>
          <a:endParaRPr lang="sv-SE" sz="1000">
            <a:solidFill>
              <a:schemeClr val="tx1"/>
            </a:solidFill>
          </a:endParaRPr>
        </a:p>
      </dgm:t>
    </dgm:pt>
    <dgm:pt modelId="{022A0ACD-BDB5-4D42-8D65-4A75D5249A9A}" type="sibTrans" cxnId="{0991C98A-39C5-4AC3-81CE-3333332CD0FD}">
      <dgm:prSet/>
      <dgm:spPr/>
      <dgm:t>
        <a:bodyPr/>
        <a:lstStyle/>
        <a:p>
          <a:endParaRPr lang="sv-SE" sz="1000">
            <a:solidFill>
              <a:schemeClr val="tx1"/>
            </a:solidFill>
          </a:endParaRPr>
        </a:p>
      </dgm:t>
    </dgm:pt>
    <dgm:pt modelId="{96B1E173-C98D-46AA-A8C1-1F519FD8DC11}">
      <dgm:prSet phldrT="[Text]" custT="1"/>
      <dgm:spPr/>
      <dgm:t>
        <a:bodyPr/>
        <a:lstStyle/>
        <a:p>
          <a:r>
            <a:rPr lang="sv-SE" sz="1000" dirty="0">
              <a:solidFill>
                <a:schemeClr val="tx1"/>
              </a:solidFill>
            </a:rPr>
            <a:t>Hemsjukvårdsbesök</a:t>
          </a:r>
        </a:p>
      </dgm:t>
    </dgm:pt>
    <dgm:pt modelId="{92956CFC-6CBD-4879-8AB8-79E373ECDA1D}" type="parTrans" cxnId="{C248C0E6-CB9A-4A10-BFC1-951FEBFBA55A}">
      <dgm:prSet/>
      <dgm:spPr/>
      <dgm:t>
        <a:bodyPr/>
        <a:lstStyle/>
        <a:p>
          <a:endParaRPr lang="sv-SE" sz="1000">
            <a:solidFill>
              <a:schemeClr val="tx1"/>
            </a:solidFill>
          </a:endParaRPr>
        </a:p>
      </dgm:t>
    </dgm:pt>
    <dgm:pt modelId="{641F0CA1-F5CC-4585-9365-8082C675F58B}" type="sibTrans" cxnId="{C248C0E6-CB9A-4A10-BFC1-951FEBFBA55A}">
      <dgm:prSet/>
      <dgm:spPr/>
      <dgm:t>
        <a:bodyPr/>
        <a:lstStyle/>
        <a:p>
          <a:endParaRPr lang="sv-SE" sz="1000">
            <a:solidFill>
              <a:schemeClr val="tx1"/>
            </a:solidFill>
          </a:endParaRPr>
        </a:p>
      </dgm:t>
    </dgm:pt>
    <dgm:pt modelId="{0EF15DD6-C3AF-4096-B9F4-2D62F741EACF}">
      <dgm:prSet phldrT="[Text]" custT="1"/>
      <dgm:spPr/>
      <dgm:t>
        <a:bodyPr/>
        <a:lstStyle/>
        <a:p>
          <a:r>
            <a:rPr lang="sv-SE" sz="1000" b="1" dirty="0">
              <a:solidFill>
                <a:schemeClr val="tx1"/>
              </a:solidFill>
            </a:rPr>
            <a:t>Slutenvård</a:t>
          </a:r>
        </a:p>
      </dgm:t>
    </dgm:pt>
    <dgm:pt modelId="{804F5159-0C70-46F2-95D9-59921CECA47A}" type="parTrans" cxnId="{950C99EF-A9D3-4532-9525-724E7B89714A}">
      <dgm:prSet/>
      <dgm:spPr/>
      <dgm:t>
        <a:bodyPr/>
        <a:lstStyle/>
        <a:p>
          <a:endParaRPr lang="sv-SE" sz="1000">
            <a:solidFill>
              <a:schemeClr val="tx1"/>
            </a:solidFill>
          </a:endParaRPr>
        </a:p>
      </dgm:t>
    </dgm:pt>
    <dgm:pt modelId="{FE8FFA75-243C-4271-8C65-610ED2277CC0}" type="sibTrans" cxnId="{950C99EF-A9D3-4532-9525-724E7B89714A}">
      <dgm:prSet/>
      <dgm:spPr/>
      <dgm:t>
        <a:bodyPr/>
        <a:lstStyle/>
        <a:p>
          <a:endParaRPr lang="sv-SE" sz="1000">
            <a:solidFill>
              <a:schemeClr val="tx1"/>
            </a:solidFill>
          </a:endParaRPr>
        </a:p>
      </dgm:t>
    </dgm:pt>
    <dgm:pt modelId="{A5AC0E19-9E01-4010-8E3F-65A3808A9987}">
      <dgm:prSet phldrT="[Text]" custT="1"/>
      <dgm:spPr/>
      <dgm:t>
        <a:bodyPr/>
        <a:lstStyle/>
        <a:p>
          <a:r>
            <a:rPr lang="sv-SE" sz="1000" dirty="0">
              <a:solidFill>
                <a:schemeClr val="tx1"/>
              </a:solidFill>
            </a:rPr>
            <a:t>Vårdtillfälle</a:t>
          </a:r>
        </a:p>
      </dgm:t>
    </dgm:pt>
    <dgm:pt modelId="{1E4AD883-67D3-445D-8C57-FBE49DB19AE0}" type="parTrans" cxnId="{D075E052-2EB5-4751-A27C-BAA78C90A3E8}">
      <dgm:prSet/>
      <dgm:spPr/>
      <dgm:t>
        <a:bodyPr/>
        <a:lstStyle/>
        <a:p>
          <a:endParaRPr lang="sv-SE" sz="1000">
            <a:solidFill>
              <a:schemeClr val="tx1"/>
            </a:solidFill>
          </a:endParaRPr>
        </a:p>
      </dgm:t>
    </dgm:pt>
    <dgm:pt modelId="{5312085B-378D-4889-8509-A2C566D3BB1E}" type="sibTrans" cxnId="{D075E052-2EB5-4751-A27C-BAA78C90A3E8}">
      <dgm:prSet/>
      <dgm:spPr/>
      <dgm:t>
        <a:bodyPr/>
        <a:lstStyle/>
        <a:p>
          <a:endParaRPr lang="sv-SE" sz="1000">
            <a:solidFill>
              <a:schemeClr val="tx1"/>
            </a:solidFill>
          </a:endParaRPr>
        </a:p>
      </dgm:t>
    </dgm:pt>
    <dgm:pt modelId="{DC0FA7C4-3087-4580-867F-D346A02D154F}">
      <dgm:prSet phldrT="[Text]" custT="1"/>
      <dgm:spPr/>
      <dgm:t>
        <a:bodyPr/>
        <a:lstStyle/>
        <a:p>
          <a:r>
            <a:rPr lang="sv-SE" sz="1000" b="1" dirty="0">
              <a:solidFill>
                <a:schemeClr val="tx1"/>
              </a:solidFill>
            </a:rPr>
            <a:t>Funktionshinders-verksamhet/ hjälpmedelsverks.</a:t>
          </a:r>
        </a:p>
      </dgm:t>
    </dgm:pt>
    <dgm:pt modelId="{6421B7C5-4D28-459D-9AC0-1EA5F8FF1D58}" type="parTrans" cxnId="{BE29EFA9-B7DA-46DE-A617-2A7D29D34874}">
      <dgm:prSet/>
      <dgm:spPr/>
      <dgm:t>
        <a:bodyPr/>
        <a:lstStyle/>
        <a:p>
          <a:endParaRPr lang="sv-SE" sz="1000">
            <a:solidFill>
              <a:schemeClr val="tx1"/>
            </a:solidFill>
          </a:endParaRPr>
        </a:p>
      </dgm:t>
    </dgm:pt>
    <dgm:pt modelId="{9DEB9BAE-8EC9-40C6-A679-F5459893BFBA}" type="sibTrans" cxnId="{BE29EFA9-B7DA-46DE-A617-2A7D29D34874}">
      <dgm:prSet/>
      <dgm:spPr/>
      <dgm:t>
        <a:bodyPr/>
        <a:lstStyle/>
        <a:p>
          <a:endParaRPr lang="sv-SE" sz="1000">
            <a:solidFill>
              <a:schemeClr val="tx1"/>
            </a:solidFill>
          </a:endParaRPr>
        </a:p>
      </dgm:t>
    </dgm:pt>
    <dgm:pt modelId="{BD8C11B1-DA9A-41F4-9ECB-6D238EB4650E}">
      <dgm:prSet phldrT="[Text]" custT="1"/>
      <dgm:spPr/>
      <dgm:t>
        <a:bodyPr/>
        <a:lstStyle/>
        <a:p>
          <a:r>
            <a:rPr lang="sv-SE" sz="1000" dirty="0">
              <a:solidFill>
                <a:schemeClr val="tx1"/>
              </a:solidFill>
            </a:rPr>
            <a:t>Mottagningsbesök</a:t>
          </a:r>
        </a:p>
      </dgm:t>
    </dgm:pt>
    <dgm:pt modelId="{F0F2C2E5-8279-4C09-987A-072C28C271A9}" type="parTrans" cxnId="{7D408132-BE80-4DF1-9C62-D761068358CB}">
      <dgm:prSet/>
      <dgm:spPr/>
      <dgm:t>
        <a:bodyPr/>
        <a:lstStyle/>
        <a:p>
          <a:endParaRPr lang="sv-SE" sz="1000">
            <a:solidFill>
              <a:schemeClr val="tx1"/>
            </a:solidFill>
          </a:endParaRPr>
        </a:p>
      </dgm:t>
    </dgm:pt>
    <dgm:pt modelId="{B1366CDF-B3A7-4B36-9E2F-04DFFC5C10B8}" type="sibTrans" cxnId="{7D408132-BE80-4DF1-9C62-D761068358CB}">
      <dgm:prSet/>
      <dgm:spPr/>
      <dgm:t>
        <a:bodyPr/>
        <a:lstStyle/>
        <a:p>
          <a:endParaRPr lang="sv-SE" sz="1000">
            <a:solidFill>
              <a:schemeClr val="tx1"/>
            </a:solidFill>
          </a:endParaRPr>
        </a:p>
      </dgm:t>
    </dgm:pt>
    <dgm:pt modelId="{662EBC3F-45CC-4738-9C59-80E8CD7A12D7}">
      <dgm:prSet phldrT="[Text]" custT="1"/>
      <dgm:spPr/>
      <dgm:t>
        <a:bodyPr/>
        <a:lstStyle/>
        <a:p>
          <a:r>
            <a:rPr lang="sv-SE" sz="1000" dirty="0">
              <a:solidFill>
                <a:schemeClr val="tx1"/>
              </a:solidFill>
            </a:rPr>
            <a:t>Distanskontakt</a:t>
          </a:r>
        </a:p>
      </dgm:t>
    </dgm:pt>
    <dgm:pt modelId="{50F4A8FE-8EA8-46F8-B438-1CCE1941FE6E}" type="parTrans" cxnId="{E271B249-45AD-493F-96EA-1A8CAC11D80F}">
      <dgm:prSet/>
      <dgm:spPr/>
      <dgm:t>
        <a:bodyPr/>
        <a:lstStyle/>
        <a:p>
          <a:endParaRPr lang="sv-SE" sz="1000">
            <a:solidFill>
              <a:schemeClr val="tx1"/>
            </a:solidFill>
          </a:endParaRPr>
        </a:p>
      </dgm:t>
    </dgm:pt>
    <dgm:pt modelId="{C69DD204-044C-4D12-B73F-D06CAB634100}" type="sibTrans" cxnId="{E271B249-45AD-493F-96EA-1A8CAC11D80F}">
      <dgm:prSet/>
      <dgm:spPr/>
      <dgm:t>
        <a:bodyPr/>
        <a:lstStyle/>
        <a:p>
          <a:endParaRPr lang="sv-SE" sz="1000">
            <a:solidFill>
              <a:schemeClr val="tx1"/>
            </a:solidFill>
          </a:endParaRPr>
        </a:p>
      </dgm:t>
    </dgm:pt>
    <dgm:pt modelId="{A16C7752-5D5B-4C20-B816-891D3AC4F692}">
      <dgm:prSet phldrT="[Text]" custT="1"/>
      <dgm:spPr/>
      <dgm:t>
        <a:bodyPr/>
        <a:lstStyle/>
        <a:p>
          <a:r>
            <a:rPr lang="sv-SE" sz="1000" dirty="0">
              <a:solidFill>
                <a:schemeClr val="tx1"/>
              </a:solidFill>
            </a:rPr>
            <a:t>Distanskontakt</a:t>
          </a:r>
        </a:p>
      </dgm:t>
    </dgm:pt>
    <dgm:pt modelId="{AC626124-8DB2-431C-A689-A995950EF9AB}" type="parTrans" cxnId="{8E501F03-B0DB-4D47-A8FE-EADF015ED622}">
      <dgm:prSet/>
      <dgm:spPr/>
      <dgm:t>
        <a:bodyPr/>
        <a:lstStyle/>
        <a:p>
          <a:endParaRPr lang="sv-SE"/>
        </a:p>
      </dgm:t>
    </dgm:pt>
    <dgm:pt modelId="{24F6B910-F30B-4057-8AB7-44EE0F04490F}" type="sibTrans" cxnId="{8E501F03-B0DB-4D47-A8FE-EADF015ED622}">
      <dgm:prSet/>
      <dgm:spPr/>
      <dgm:t>
        <a:bodyPr/>
        <a:lstStyle/>
        <a:p>
          <a:endParaRPr lang="sv-SE"/>
        </a:p>
      </dgm:t>
    </dgm:pt>
    <dgm:pt modelId="{1D9A1D5D-0626-45E0-BE03-E8391F9B3CF3}" type="pres">
      <dgm:prSet presAssocID="{8057AD89-3CF2-4505-B75A-2A56B52EEEA4}" presName="diagram" presStyleCnt="0">
        <dgm:presLayoutVars>
          <dgm:chPref val="1"/>
          <dgm:dir/>
          <dgm:animOne val="branch"/>
          <dgm:animLvl val="lvl"/>
          <dgm:resizeHandles/>
        </dgm:presLayoutVars>
      </dgm:prSet>
      <dgm:spPr/>
    </dgm:pt>
    <dgm:pt modelId="{000E920C-4E67-4849-A610-B6A4BAFCD79F}" type="pres">
      <dgm:prSet presAssocID="{C997488E-30A1-41E3-A4EB-C2ABD4C88360}" presName="root" presStyleCnt="0"/>
      <dgm:spPr/>
    </dgm:pt>
    <dgm:pt modelId="{0A18F604-BE77-4A4B-9B9F-52C9139E17A1}" type="pres">
      <dgm:prSet presAssocID="{C997488E-30A1-41E3-A4EB-C2ABD4C88360}" presName="rootComposite" presStyleCnt="0"/>
      <dgm:spPr/>
    </dgm:pt>
    <dgm:pt modelId="{7D5020F3-6D3A-4262-9CED-3D82E9C83103}" type="pres">
      <dgm:prSet presAssocID="{C997488E-30A1-41E3-A4EB-C2ABD4C88360}" presName="rootText" presStyleLbl="node1" presStyleIdx="0" presStyleCnt="3" custScaleY="65793"/>
      <dgm:spPr/>
    </dgm:pt>
    <dgm:pt modelId="{E283ABAF-CA1A-44F6-B7C3-20DC0A68CA24}" type="pres">
      <dgm:prSet presAssocID="{C997488E-30A1-41E3-A4EB-C2ABD4C88360}" presName="rootConnector" presStyleLbl="node1" presStyleIdx="0" presStyleCnt="3"/>
      <dgm:spPr/>
    </dgm:pt>
    <dgm:pt modelId="{6A48E665-D18C-4942-89B0-F5719466C282}" type="pres">
      <dgm:prSet presAssocID="{C997488E-30A1-41E3-A4EB-C2ABD4C88360}" presName="childShape" presStyleCnt="0"/>
      <dgm:spPr/>
    </dgm:pt>
    <dgm:pt modelId="{6AC82194-25D9-4464-8D77-BAAFBE1F08F5}" type="pres">
      <dgm:prSet presAssocID="{FA0FA967-32DC-4DD4-B935-E0D8ECF2ABAB}" presName="Name13" presStyleLbl="parChTrans1D2" presStyleIdx="0" presStyleCnt="7"/>
      <dgm:spPr/>
    </dgm:pt>
    <dgm:pt modelId="{0D7B3BFB-EA57-468B-913F-1EB23AB263D5}" type="pres">
      <dgm:prSet presAssocID="{61DE2A7F-CF9B-45C2-B9BD-3C643B2318C9}" presName="childText" presStyleLbl="bgAcc1" presStyleIdx="0" presStyleCnt="7" custScaleX="137021" custScaleY="123791">
        <dgm:presLayoutVars>
          <dgm:bulletEnabled val="1"/>
        </dgm:presLayoutVars>
      </dgm:prSet>
      <dgm:spPr/>
    </dgm:pt>
    <dgm:pt modelId="{F20F77A0-2D58-4284-A29F-193F3976B940}" type="pres">
      <dgm:prSet presAssocID="{EFF3EBAA-1081-4FFB-B91A-F2EFAE525B57}" presName="Name13" presStyleLbl="parChTrans1D2" presStyleIdx="1" presStyleCnt="7"/>
      <dgm:spPr/>
    </dgm:pt>
    <dgm:pt modelId="{3AE99246-D7E1-4FE1-ADFD-401620400C64}" type="pres">
      <dgm:prSet presAssocID="{CDF9968C-2FA8-4663-B37E-E7CC67C1F190}" presName="childText" presStyleLbl="bgAcc1" presStyleIdx="1" presStyleCnt="7" custScaleX="137169" custScaleY="122454">
        <dgm:presLayoutVars>
          <dgm:bulletEnabled val="1"/>
        </dgm:presLayoutVars>
      </dgm:prSet>
      <dgm:spPr/>
    </dgm:pt>
    <dgm:pt modelId="{9CF51CA5-1954-4CE6-8A7E-67B6A6BA7A69}" type="pres">
      <dgm:prSet presAssocID="{E064783B-7F66-408A-B63E-581FF282145D}" presName="Name13" presStyleLbl="parChTrans1D2" presStyleIdx="2" presStyleCnt="7"/>
      <dgm:spPr/>
    </dgm:pt>
    <dgm:pt modelId="{FC44CAAF-DAF9-4607-9D03-F2FE0CB182C2}" type="pres">
      <dgm:prSet presAssocID="{CA5C704F-1F66-46FD-B7F3-F493DCBC30C9}" presName="childText" presStyleLbl="bgAcc1" presStyleIdx="2" presStyleCnt="7" custScaleX="137169">
        <dgm:presLayoutVars>
          <dgm:bulletEnabled val="1"/>
        </dgm:presLayoutVars>
      </dgm:prSet>
      <dgm:spPr/>
    </dgm:pt>
    <dgm:pt modelId="{DC40FFBE-4D2D-4414-A8CE-8FB65BFEBBF5}" type="pres">
      <dgm:prSet presAssocID="{18CEC1AD-A729-488D-8181-A45D92A3A397}" presName="root" presStyleCnt="0"/>
      <dgm:spPr/>
    </dgm:pt>
    <dgm:pt modelId="{FF2FFAE3-98A2-4260-A9AA-991E38746AC9}" type="pres">
      <dgm:prSet presAssocID="{18CEC1AD-A729-488D-8181-A45D92A3A397}" presName="rootComposite" presStyleCnt="0"/>
      <dgm:spPr/>
    </dgm:pt>
    <dgm:pt modelId="{0146A7B6-6B42-4519-B6FE-ABFFCEFC4111}" type="pres">
      <dgm:prSet presAssocID="{18CEC1AD-A729-488D-8181-A45D92A3A397}" presName="rootText" presStyleLbl="node1" presStyleIdx="1" presStyleCnt="3" custScaleX="126150" custScaleY="65793"/>
      <dgm:spPr/>
    </dgm:pt>
    <dgm:pt modelId="{9247440B-F0CD-4341-AA45-E4945A76CA2D}" type="pres">
      <dgm:prSet presAssocID="{18CEC1AD-A729-488D-8181-A45D92A3A397}" presName="rootConnector" presStyleLbl="node1" presStyleIdx="1" presStyleCnt="3"/>
      <dgm:spPr/>
    </dgm:pt>
    <dgm:pt modelId="{D0659568-5013-4773-AB58-4F5D3A2CE3CD}" type="pres">
      <dgm:prSet presAssocID="{18CEC1AD-A729-488D-8181-A45D92A3A397}" presName="childShape" presStyleCnt="0"/>
      <dgm:spPr/>
    </dgm:pt>
    <dgm:pt modelId="{79CF419B-1B40-4105-BA74-DF81F976584F}" type="pres">
      <dgm:prSet presAssocID="{31CF578C-E34A-4378-94BB-7AB3584879B1}" presName="Name13" presStyleLbl="parChTrans1D2" presStyleIdx="3" presStyleCnt="7"/>
      <dgm:spPr/>
    </dgm:pt>
    <dgm:pt modelId="{14B09DF0-6A8D-4282-AC61-7DF93AD9F4D0}" type="pres">
      <dgm:prSet presAssocID="{C67834AC-6128-4611-B6FE-FB3C94036A37}" presName="childText" presStyleLbl="bgAcc1" presStyleIdx="3" presStyleCnt="7" custScaleX="155317" custScaleY="132570">
        <dgm:presLayoutVars>
          <dgm:bulletEnabled val="1"/>
        </dgm:presLayoutVars>
      </dgm:prSet>
      <dgm:spPr/>
    </dgm:pt>
    <dgm:pt modelId="{4BD1A70B-AA5E-4664-BB73-813FA706D716}" type="pres">
      <dgm:prSet presAssocID="{46FDC0CE-7894-48CD-9626-C1872FF09D00}" presName="Name13" presStyleLbl="parChTrans1D2" presStyleIdx="4" presStyleCnt="7"/>
      <dgm:spPr/>
    </dgm:pt>
    <dgm:pt modelId="{570B0B2D-47B0-46A2-958E-F8574D5A3F7F}" type="pres">
      <dgm:prSet presAssocID="{4C388852-A70C-40E5-B851-F40427CF266B}" presName="childText" presStyleLbl="bgAcc1" presStyleIdx="4" presStyleCnt="7" custScaleX="155373" custLinFactNeighborX="1754" custLinFactNeighborY="-8974">
        <dgm:presLayoutVars>
          <dgm:bulletEnabled val="1"/>
        </dgm:presLayoutVars>
      </dgm:prSet>
      <dgm:spPr/>
    </dgm:pt>
    <dgm:pt modelId="{2F0AE793-70B2-4DF7-936F-EDB4E8064B07}" type="pres">
      <dgm:prSet presAssocID="{804F5159-0C70-46F2-95D9-59921CECA47A}" presName="Name13" presStyleLbl="parChTrans1D2" presStyleIdx="5" presStyleCnt="7"/>
      <dgm:spPr/>
    </dgm:pt>
    <dgm:pt modelId="{73B216C1-D8B5-4609-90A9-D6114E50F2E3}" type="pres">
      <dgm:prSet presAssocID="{0EF15DD6-C3AF-4096-B9F4-2D62F741EACF}" presName="childText" presStyleLbl="bgAcc1" presStyleIdx="5" presStyleCnt="7" custScaleX="155317" custLinFactNeighborX="-3376" custLinFactNeighborY="37174">
        <dgm:presLayoutVars>
          <dgm:bulletEnabled val="1"/>
        </dgm:presLayoutVars>
      </dgm:prSet>
      <dgm:spPr/>
    </dgm:pt>
    <dgm:pt modelId="{12B63FCB-EB41-48FE-B89D-BA8F9BF8A2AE}" type="pres">
      <dgm:prSet presAssocID="{217D8E87-3A78-432B-AE27-A2C2F741B18A}" presName="root" presStyleCnt="0"/>
      <dgm:spPr/>
    </dgm:pt>
    <dgm:pt modelId="{8FE43511-4AB5-4BB2-8961-E6D5B9E75DD2}" type="pres">
      <dgm:prSet presAssocID="{217D8E87-3A78-432B-AE27-A2C2F741B18A}" presName="rootComposite" presStyleCnt="0"/>
      <dgm:spPr/>
    </dgm:pt>
    <dgm:pt modelId="{75A3D3DE-0C3A-4DE8-96D3-39BD8F6468DD}" type="pres">
      <dgm:prSet presAssocID="{217D8E87-3A78-432B-AE27-A2C2F741B18A}" presName="rootText" presStyleLbl="node1" presStyleIdx="2" presStyleCnt="3" custScaleX="159636" custScaleY="65793"/>
      <dgm:spPr/>
    </dgm:pt>
    <dgm:pt modelId="{57696752-7CE7-4E8D-B1AF-D38490737538}" type="pres">
      <dgm:prSet presAssocID="{217D8E87-3A78-432B-AE27-A2C2F741B18A}" presName="rootConnector" presStyleLbl="node1" presStyleIdx="2" presStyleCnt="3"/>
      <dgm:spPr/>
    </dgm:pt>
    <dgm:pt modelId="{EA097CDC-06D6-4BAE-8948-24460CD85596}" type="pres">
      <dgm:prSet presAssocID="{217D8E87-3A78-432B-AE27-A2C2F741B18A}" presName="childShape" presStyleCnt="0"/>
      <dgm:spPr/>
    </dgm:pt>
    <dgm:pt modelId="{2CD1C664-8072-441D-B6D4-36CBEA56C80B}" type="pres">
      <dgm:prSet presAssocID="{6421B7C5-4D28-459D-9AC0-1EA5F8FF1D58}" presName="Name13" presStyleLbl="parChTrans1D2" presStyleIdx="6" presStyleCnt="7"/>
      <dgm:spPr/>
    </dgm:pt>
    <dgm:pt modelId="{88B0B181-380E-4D41-ACAF-E68BD7FE4418}" type="pres">
      <dgm:prSet presAssocID="{DC0FA7C4-3087-4580-867F-D346A02D154F}" presName="childText" presStyleLbl="bgAcc1" presStyleIdx="6" presStyleCnt="7" custScaleX="149333" custScaleY="135459" custLinFactNeighborX="-3290" custLinFactNeighborY="-6321">
        <dgm:presLayoutVars>
          <dgm:bulletEnabled val="1"/>
        </dgm:presLayoutVars>
      </dgm:prSet>
      <dgm:spPr/>
    </dgm:pt>
  </dgm:ptLst>
  <dgm:cxnLst>
    <dgm:cxn modelId="{8E501F03-B0DB-4D47-A8FE-EADF015ED622}" srcId="{4C388852-A70C-40E5-B851-F40427CF266B}" destId="{A16C7752-5D5B-4C20-B816-891D3AC4F692}" srcOrd="1" destOrd="0" parTransId="{AC626124-8DB2-431C-A689-A995950EF9AB}" sibTransId="{24F6B910-F30B-4057-8AB7-44EE0F04490F}"/>
    <dgm:cxn modelId="{8182E009-2946-4D06-9F97-011025C86172}" srcId="{18CEC1AD-A729-488D-8181-A45D92A3A397}" destId="{C67834AC-6128-4611-B6FE-FB3C94036A37}" srcOrd="0" destOrd="0" parTransId="{31CF578C-E34A-4378-94BB-7AB3584879B1}" sibTransId="{4CEE8262-48F9-4E38-8C34-6E03925CB024}"/>
    <dgm:cxn modelId="{B324EA0A-2A90-4D88-96E2-69AAA9C8DB39}" srcId="{CDF9968C-2FA8-4663-B37E-E7CC67C1F190}" destId="{604F6C75-204F-4DEB-B759-AEB028D77DA5}" srcOrd="1" destOrd="0" parTransId="{D6814418-1256-4DF9-8DBF-5D6FB89F2F9B}" sibTransId="{A54F8EC7-7FB6-4244-A859-060721264C20}"/>
    <dgm:cxn modelId="{8BB74B11-BA1D-4D75-BD4A-DB56814F7DC7}" type="presOf" srcId="{C997488E-30A1-41E3-A4EB-C2ABD4C88360}" destId="{E283ABAF-CA1A-44F6-B7C3-20DC0A68CA24}" srcOrd="1" destOrd="0" presId="urn:microsoft.com/office/officeart/2005/8/layout/hierarchy3"/>
    <dgm:cxn modelId="{216DFA15-7100-49F8-B2E5-304EEA2922E2}" srcId="{CDF9968C-2FA8-4663-B37E-E7CC67C1F190}" destId="{BBAE1CCB-CE3F-4267-9EF5-00B203497DBF}" srcOrd="0" destOrd="0" parTransId="{8253D698-6E8D-4F19-B291-E24FF8C60389}" sibTransId="{94024EE9-1C0C-4523-B006-27C3AC82A7B4}"/>
    <dgm:cxn modelId="{3E14D316-B5CE-4FA2-A77A-B0A1E5E9F79C}" type="presOf" srcId="{96B1E173-C98D-46AA-A8C1-1F519FD8DC11}" destId="{570B0B2D-47B0-46A2-958E-F8574D5A3F7F}" srcOrd="0" destOrd="1" presId="urn:microsoft.com/office/officeart/2005/8/layout/hierarchy3"/>
    <dgm:cxn modelId="{D92F0F19-89A5-4D49-A87C-8FC84658CD96}" type="presOf" srcId="{A16C7752-5D5B-4C20-B816-891D3AC4F692}" destId="{570B0B2D-47B0-46A2-958E-F8574D5A3F7F}" srcOrd="0" destOrd="2" presId="urn:microsoft.com/office/officeart/2005/8/layout/hierarchy3"/>
    <dgm:cxn modelId="{6EE9BA19-4CA7-4FF4-851A-743AADC2197F}" srcId="{C67834AC-6128-4611-B6FE-FB3C94036A37}" destId="{EEC5AA14-9457-4289-A0C1-1A08741147F6}" srcOrd="0" destOrd="0" parTransId="{89A8C1F3-F9F7-4E4A-8A6B-B442B7BC2045}" sibTransId="{B0A0A64E-CEC0-4AB5-8D30-C68A6835F961}"/>
    <dgm:cxn modelId="{6A715F1C-5904-4094-81E5-A6AD80B5FB75}" srcId="{C997488E-30A1-41E3-A4EB-C2ABD4C88360}" destId="{CA5C704F-1F66-46FD-B7F3-F493DCBC30C9}" srcOrd="2" destOrd="0" parTransId="{E064783B-7F66-408A-B63E-581FF282145D}" sibTransId="{3F02B5A9-4CA8-4D5B-901B-148B2984E53E}"/>
    <dgm:cxn modelId="{2969A41E-F4D6-48EE-96B2-014E88B06ED1}" type="presOf" srcId="{8057AD89-3CF2-4505-B75A-2A56B52EEEA4}" destId="{1D9A1D5D-0626-45E0-BE03-E8391F9B3CF3}" srcOrd="0" destOrd="0" presId="urn:microsoft.com/office/officeart/2005/8/layout/hierarchy3"/>
    <dgm:cxn modelId="{4D10F621-383C-46B2-8EBE-5FFB7AD2A4AF}" type="presOf" srcId="{A5AC0E19-9E01-4010-8E3F-65A3808A9987}" destId="{73B216C1-D8B5-4609-90A9-D6114E50F2E3}" srcOrd="0" destOrd="1" presId="urn:microsoft.com/office/officeart/2005/8/layout/hierarchy3"/>
    <dgm:cxn modelId="{F70F382E-CF64-405E-AC50-BBC6E711750D}" type="presOf" srcId="{EEC5AA14-9457-4289-A0C1-1A08741147F6}" destId="{14B09DF0-6A8D-4282-AC61-7DF93AD9F4D0}" srcOrd="0" destOrd="1" presId="urn:microsoft.com/office/officeart/2005/8/layout/hierarchy3"/>
    <dgm:cxn modelId="{7D408132-BE80-4DF1-9C62-D761068358CB}" srcId="{DC0FA7C4-3087-4580-867F-D346A02D154F}" destId="{BD8C11B1-DA9A-41F4-9ECB-6D238EB4650E}" srcOrd="0" destOrd="0" parTransId="{F0F2C2E5-8279-4C09-987A-072C28C271A9}" sibTransId="{B1366CDF-B3A7-4B36-9E2F-04DFFC5C10B8}"/>
    <dgm:cxn modelId="{2DC97834-D66B-4B7A-8AB3-D3C69E02B009}" type="presOf" srcId="{CDF9968C-2FA8-4663-B37E-E7CC67C1F190}" destId="{3AE99246-D7E1-4FE1-ADFD-401620400C64}" srcOrd="0" destOrd="0" presId="urn:microsoft.com/office/officeart/2005/8/layout/hierarchy3"/>
    <dgm:cxn modelId="{5B498C36-0EB5-4398-A70D-73C10A2BB104}" type="presOf" srcId="{C67834AC-6128-4611-B6FE-FB3C94036A37}" destId="{14B09DF0-6A8D-4282-AC61-7DF93AD9F4D0}" srcOrd="0" destOrd="0" presId="urn:microsoft.com/office/officeart/2005/8/layout/hierarchy3"/>
    <dgm:cxn modelId="{58445640-D4B4-4188-9CA6-839FE5082DF5}" type="presOf" srcId="{4C388852-A70C-40E5-B851-F40427CF266B}" destId="{570B0B2D-47B0-46A2-958E-F8574D5A3F7F}" srcOrd="0" destOrd="0" presId="urn:microsoft.com/office/officeart/2005/8/layout/hierarchy3"/>
    <dgm:cxn modelId="{79437764-02BB-4EAD-B633-F3F378FE9B71}" type="presOf" srcId="{FA0FA967-32DC-4DD4-B935-E0D8ECF2ABAB}" destId="{6AC82194-25D9-4464-8D77-BAAFBE1F08F5}" srcOrd="0" destOrd="0" presId="urn:microsoft.com/office/officeart/2005/8/layout/hierarchy3"/>
    <dgm:cxn modelId="{DBFDA866-1F22-4ABF-A1B7-5C125F889E6F}" type="presOf" srcId="{31CF578C-E34A-4378-94BB-7AB3584879B1}" destId="{79CF419B-1B40-4105-BA74-DF81F976584F}" srcOrd="0" destOrd="0" presId="urn:microsoft.com/office/officeart/2005/8/layout/hierarchy3"/>
    <dgm:cxn modelId="{009E2D68-1069-4204-97E6-6CDD3A55C56D}" type="presOf" srcId="{604F6C75-204F-4DEB-B759-AEB028D77DA5}" destId="{3AE99246-D7E1-4FE1-ADFD-401620400C64}" srcOrd="0" destOrd="2" presId="urn:microsoft.com/office/officeart/2005/8/layout/hierarchy3"/>
    <dgm:cxn modelId="{E271B249-45AD-493F-96EA-1A8CAC11D80F}" srcId="{C67834AC-6128-4611-B6FE-FB3C94036A37}" destId="{662EBC3F-45CC-4738-9C59-80E8CD7A12D7}" srcOrd="2" destOrd="0" parTransId="{50F4A8FE-8EA8-46F8-B438-1CCE1941FE6E}" sibTransId="{C69DD204-044C-4D12-B73F-D06CAB634100}"/>
    <dgm:cxn modelId="{A486734C-9639-4F8E-8713-2B6B23A2945C}" srcId="{C997488E-30A1-41E3-A4EB-C2ABD4C88360}" destId="{61DE2A7F-CF9B-45C2-B9BD-3C643B2318C9}" srcOrd="0" destOrd="0" parTransId="{FA0FA967-32DC-4DD4-B935-E0D8ECF2ABAB}" sibTransId="{D0CFF787-4CDD-41FA-BA25-CFDD4D3B58E1}"/>
    <dgm:cxn modelId="{4C26D06D-5FCC-45BA-A048-DFD1856F35E2}" type="presOf" srcId="{46FDC0CE-7894-48CD-9626-C1872FF09D00}" destId="{4BD1A70B-AA5E-4664-BB73-813FA706D716}" srcOrd="0" destOrd="0" presId="urn:microsoft.com/office/officeart/2005/8/layout/hierarchy3"/>
    <dgm:cxn modelId="{7848454E-E133-4C0B-B6D0-8F39011B4E0B}" type="presOf" srcId="{C997488E-30A1-41E3-A4EB-C2ABD4C88360}" destId="{7D5020F3-6D3A-4262-9CED-3D82E9C83103}" srcOrd="0" destOrd="0" presId="urn:microsoft.com/office/officeart/2005/8/layout/hierarchy3"/>
    <dgm:cxn modelId="{D075E052-2EB5-4751-A27C-BAA78C90A3E8}" srcId="{0EF15DD6-C3AF-4096-B9F4-2D62F741EACF}" destId="{A5AC0E19-9E01-4010-8E3F-65A3808A9987}" srcOrd="0" destOrd="0" parTransId="{1E4AD883-67D3-445D-8C57-FBE49DB19AE0}" sibTransId="{5312085B-378D-4889-8509-A2C566D3BB1E}"/>
    <dgm:cxn modelId="{762C5C77-2B6B-41B5-BC37-21558DACACBE}" type="presOf" srcId="{DC0FA7C4-3087-4580-867F-D346A02D154F}" destId="{88B0B181-380E-4D41-ACAF-E68BD7FE4418}" srcOrd="0" destOrd="0" presId="urn:microsoft.com/office/officeart/2005/8/layout/hierarchy3"/>
    <dgm:cxn modelId="{473F3B7A-5B74-4161-A699-EDE318637132}" type="presOf" srcId="{A608326B-B6D5-41F5-B7D2-282FBA4906BF}" destId="{14B09DF0-6A8D-4282-AC61-7DF93AD9F4D0}" srcOrd="0" destOrd="2" presId="urn:microsoft.com/office/officeart/2005/8/layout/hierarchy3"/>
    <dgm:cxn modelId="{49A8817C-EC86-46E1-B717-E26ADF2A82CA}" type="presOf" srcId="{BBAE1CCB-CE3F-4267-9EF5-00B203497DBF}" destId="{3AE99246-D7E1-4FE1-ADFD-401620400C64}" srcOrd="0" destOrd="1" presId="urn:microsoft.com/office/officeart/2005/8/layout/hierarchy3"/>
    <dgm:cxn modelId="{5467D483-31EF-4686-AEAB-F2EE383E0BF0}" srcId="{8057AD89-3CF2-4505-B75A-2A56B52EEEA4}" destId="{217D8E87-3A78-432B-AE27-A2C2F741B18A}" srcOrd="2" destOrd="0" parTransId="{106C8648-87E2-47BE-A6F6-AEA7A51EE9D0}" sibTransId="{29BAD362-E111-4B74-A166-9F2E090C9C66}"/>
    <dgm:cxn modelId="{5B598584-19EE-47FD-A06D-506CC439BBBF}" type="presOf" srcId="{A0843A45-60B0-47FA-B44E-237AB18DD631}" destId="{0D7B3BFB-EA57-468B-913F-1EB23AB263D5}" srcOrd="0" destOrd="1" presId="urn:microsoft.com/office/officeart/2005/8/layout/hierarchy3"/>
    <dgm:cxn modelId="{D1840786-49A8-464D-B702-D4301EFCC1A0}" type="presOf" srcId="{6421B7C5-4D28-459D-9AC0-1EA5F8FF1D58}" destId="{2CD1C664-8072-441D-B6D4-36CBEA56C80B}" srcOrd="0" destOrd="0" presId="urn:microsoft.com/office/officeart/2005/8/layout/hierarchy3"/>
    <dgm:cxn modelId="{97C18887-CCE4-4DF2-9B9F-53569DE6EDC9}" type="presOf" srcId="{EFF3EBAA-1081-4FFB-B91A-F2EFAE525B57}" destId="{F20F77A0-2D58-4284-A29F-193F3976B940}" srcOrd="0" destOrd="0" presId="urn:microsoft.com/office/officeart/2005/8/layout/hierarchy3"/>
    <dgm:cxn modelId="{33F4218A-272C-4440-879C-EBD41A75A364}" type="presOf" srcId="{F20307E2-0B5F-4C15-B11C-79F81C474B56}" destId="{0D7B3BFB-EA57-468B-913F-1EB23AB263D5}" srcOrd="0" destOrd="2" presId="urn:microsoft.com/office/officeart/2005/8/layout/hierarchy3"/>
    <dgm:cxn modelId="{0991C98A-39C5-4AC3-81CE-3333332CD0FD}" srcId="{18CEC1AD-A729-488D-8181-A45D92A3A397}" destId="{4C388852-A70C-40E5-B851-F40427CF266B}" srcOrd="1" destOrd="0" parTransId="{46FDC0CE-7894-48CD-9626-C1872FF09D00}" sibTransId="{022A0ACD-BDB5-4D42-8D65-4A75D5249A9A}"/>
    <dgm:cxn modelId="{504BE38A-45F8-4E49-B5F6-215B0AEC83CB}" type="presOf" srcId="{0A0D7B5F-5317-4C58-BAD5-5E5762F28494}" destId="{FC44CAAF-DAF9-4607-9D03-F2FE0CB182C2}" srcOrd="0" destOrd="1" presId="urn:microsoft.com/office/officeart/2005/8/layout/hierarchy3"/>
    <dgm:cxn modelId="{89759A8B-89BB-49A5-8BCE-6656157A9C77}" srcId="{8057AD89-3CF2-4505-B75A-2A56B52EEEA4}" destId="{C997488E-30A1-41E3-A4EB-C2ABD4C88360}" srcOrd="0" destOrd="0" parTransId="{D9B53A5C-1F01-4925-9640-97F04995B679}" sibTransId="{DA16BA35-A620-47CE-8FDA-95114A55C2D6}"/>
    <dgm:cxn modelId="{4D42F690-D045-4761-A8B0-F5C0110C948E}" type="presOf" srcId="{B0AB01F3-2BDC-4D67-BE6F-7013CD4A8542}" destId="{0D7B3BFB-EA57-468B-913F-1EB23AB263D5}" srcOrd="0" destOrd="3" presId="urn:microsoft.com/office/officeart/2005/8/layout/hierarchy3"/>
    <dgm:cxn modelId="{45028B9E-7855-41EF-B508-329500C7E511}" type="presOf" srcId="{18CEC1AD-A729-488D-8181-A45D92A3A397}" destId="{9247440B-F0CD-4341-AA45-E4945A76CA2D}" srcOrd="1" destOrd="0" presId="urn:microsoft.com/office/officeart/2005/8/layout/hierarchy3"/>
    <dgm:cxn modelId="{C5A53BA5-A33C-4B76-AA28-F625D1D6423E}" type="presOf" srcId="{BD8C11B1-DA9A-41F4-9ECB-6D238EB4650E}" destId="{88B0B181-380E-4D41-ACAF-E68BD7FE4418}" srcOrd="0" destOrd="1" presId="urn:microsoft.com/office/officeart/2005/8/layout/hierarchy3"/>
    <dgm:cxn modelId="{D7784DA5-7290-46DE-8F1E-CCB88EB9E280}" type="presOf" srcId="{662EBC3F-45CC-4738-9C59-80E8CD7A12D7}" destId="{14B09DF0-6A8D-4282-AC61-7DF93AD9F4D0}" srcOrd="0" destOrd="3" presId="urn:microsoft.com/office/officeart/2005/8/layout/hierarchy3"/>
    <dgm:cxn modelId="{87F611A6-CFD6-430C-B07D-222D0EB127FB}" srcId="{61DE2A7F-CF9B-45C2-B9BD-3C643B2318C9}" destId="{F20307E2-0B5F-4C15-B11C-79F81C474B56}" srcOrd="1" destOrd="0" parTransId="{CC29A6E8-ED1C-4845-AC5C-5B07608CF944}" sibTransId="{0DEFC0E1-3A92-4BB8-8B95-2A8A44D94B4F}"/>
    <dgm:cxn modelId="{BE29EFA9-B7DA-46DE-A617-2A7D29D34874}" srcId="{217D8E87-3A78-432B-AE27-A2C2F741B18A}" destId="{DC0FA7C4-3087-4580-867F-D346A02D154F}" srcOrd="0" destOrd="0" parTransId="{6421B7C5-4D28-459D-9AC0-1EA5F8FF1D58}" sibTransId="{9DEB9BAE-8EC9-40C6-A679-F5459893BFBA}"/>
    <dgm:cxn modelId="{69B28AAB-CA7F-4E3C-93BB-9C48C4569641}" srcId="{C997488E-30A1-41E3-A4EB-C2ABD4C88360}" destId="{CDF9968C-2FA8-4663-B37E-E7CC67C1F190}" srcOrd="1" destOrd="0" parTransId="{EFF3EBAA-1081-4FFB-B91A-F2EFAE525B57}" sibTransId="{F721F43D-5E5D-4D52-A88C-AA566E75FAA2}"/>
    <dgm:cxn modelId="{666AAFAC-BD63-42E4-B1B8-F6432BC071FB}" type="presOf" srcId="{0EF15DD6-C3AF-4096-B9F4-2D62F741EACF}" destId="{73B216C1-D8B5-4609-90A9-D6114E50F2E3}" srcOrd="0" destOrd="0" presId="urn:microsoft.com/office/officeart/2005/8/layout/hierarchy3"/>
    <dgm:cxn modelId="{F23E38AF-EF4C-4ABE-81D7-569E9B0711E8}" type="presOf" srcId="{E064783B-7F66-408A-B63E-581FF282145D}" destId="{9CF51CA5-1954-4CE6-8A7E-67B6A6BA7A69}" srcOrd="0" destOrd="0" presId="urn:microsoft.com/office/officeart/2005/8/layout/hierarchy3"/>
    <dgm:cxn modelId="{141880B0-C58B-4DCB-AB46-0981ED341D3A}" srcId="{C67834AC-6128-4611-B6FE-FB3C94036A37}" destId="{A608326B-B6D5-41F5-B7D2-282FBA4906BF}" srcOrd="1" destOrd="0" parTransId="{1586862A-CB40-4296-BD17-5A7F60930935}" sibTransId="{23E3A1BD-742E-4A90-8F27-AEA739D8C45D}"/>
    <dgm:cxn modelId="{9AEBABB6-F518-4F30-A963-66469EBFF060}" type="presOf" srcId="{217D8E87-3A78-432B-AE27-A2C2F741B18A}" destId="{75A3D3DE-0C3A-4DE8-96D3-39BD8F6468DD}" srcOrd="0" destOrd="0" presId="urn:microsoft.com/office/officeart/2005/8/layout/hierarchy3"/>
    <dgm:cxn modelId="{E7F360C2-D9C4-4A8D-A38D-C8DAB99A6DE1}" type="presOf" srcId="{CA5C704F-1F66-46FD-B7F3-F493DCBC30C9}" destId="{FC44CAAF-DAF9-4607-9D03-F2FE0CB182C2}" srcOrd="0" destOrd="0" presId="urn:microsoft.com/office/officeart/2005/8/layout/hierarchy3"/>
    <dgm:cxn modelId="{38E023C8-390B-4C40-9A5B-B9D927ABCAC9}" srcId="{8057AD89-3CF2-4505-B75A-2A56B52EEEA4}" destId="{18CEC1AD-A729-488D-8181-A45D92A3A397}" srcOrd="1" destOrd="0" parTransId="{596E0EA0-858D-4789-B053-57A9D4DDA1A9}" sibTransId="{6477ED27-74A6-4C63-B936-3827D3A02E14}"/>
    <dgm:cxn modelId="{35FA4DDB-46BF-48DC-A312-908A3B6C265C}" type="presOf" srcId="{61DE2A7F-CF9B-45C2-B9BD-3C643B2318C9}" destId="{0D7B3BFB-EA57-468B-913F-1EB23AB263D5}" srcOrd="0" destOrd="0" presId="urn:microsoft.com/office/officeart/2005/8/layout/hierarchy3"/>
    <dgm:cxn modelId="{542E75E3-1F59-4713-83CE-0BFA7569A4DE}" type="presOf" srcId="{804F5159-0C70-46F2-95D9-59921CECA47A}" destId="{2F0AE793-70B2-4DF7-936F-EDB4E8064B07}" srcOrd="0" destOrd="0" presId="urn:microsoft.com/office/officeart/2005/8/layout/hierarchy3"/>
    <dgm:cxn modelId="{0D77C6E5-A12A-44A0-9A76-5516FE7AC1E4}" srcId="{61DE2A7F-CF9B-45C2-B9BD-3C643B2318C9}" destId="{B0AB01F3-2BDC-4D67-BE6F-7013CD4A8542}" srcOrd="2" destOrd="0" parTransId="{78E1CA81-E207-4AD2-B79C-F39B7391197B}" sibTransId="{9F89DAC4-D19C-4198-91D5-F8256CC9479C}"/>
    <dgm:cxn modelId="{C248C0E6-CB9A-4A10-BFC1-951FEBFBA55A}" srcId="{4C388852-A70C-40E5-B851-F40427CF266B}" destId="{96B1E173-C98D-46AA-A8C1-1F519FD8DC11}" srcOrd="0" destOrd="0" parTransId="{92956CFC-6CBD-4879-8AB8-79E373ECDA1D}" sibTransId="{641F0CA1-F5CC-4585-9365-8082C675F58B}"/>
    <dgm:cxn modelId="{AE8249E7-DFFA-4A4C-B1F1-2C0822E205FB}" srcId="{61DE2A7F-CF9B-45C2-B9BD-3C643B2318C9}" destId="{A0843A45-60B0-47FA-B44E-237AB18DD631}" srcOrd="0" destOrd="0" parTransId="{978E118C-90B7-4FF7-8D80-CD5ACFC8ABBB}" sibTransId="{D6A9B5E0-AD2B-4823-B465-D47F20D9CD39}"/>
    <dgm:cxn modelId="{10D797ED-DA5F-4883-ACFF-CA26A95DE9B5}" type="presOf" srcId="{217D8E87-3A78-432B-AE27-A2C2F741B18A}" destId="{57696752-7CE7-4E8D-B1AF-D38490737538}" srcOrd="1" destOrd="0" presId="urn:microsoft.com/office/officeart/2005/8/layout/hierarchy3"/>
    <dgm:cxn modelId="{4C6707EF-DD30-4CC1-B87F-0AEA06DDE627}" srcId="{CA5C704F-1F66-46FD-B7F3-F493DCBC30C9}" destId="{0A0D7B5F-5317-4C58-BAD5-5E5762F28494}" srcOrd="0" destOrd="0" parTransId="{91E8409C-23D9-4EB4-B8F3-29D6E3E8F6B3}" sibTransId="{31648C5C-1224-44EE-B83C-7A657739C6D4}"/>
    <dgm:cxn modelId="{950C99EF-A9D3-4532-9525-724E7B89714A}" srcId="{18CEC1AD-A729-488D-8181-A45D92A3A397}" destId="{0EF15DD6-C3AF-4096-B9F4-2D62F741EACF}" srcOrd="2" destOrd="0" parTransId="{804F5159-0C70-46F2-95D9-59921CECA47A}" sibTransId="{FE8FFA75-243C-4271-8C65-610ED2277CC0}"/>
    <dgm:cxn modelId="{3F2D55F2-C4EF-4A2C-A4AF-3B76BAF4CC48}" type="presOf" srcId="{18CEC1AD-A729-488D-8181-A45D92A3A397}" destId="{0146A7B6-6B42-4519-B6FE-ABFFCEFC4111}" srcOrd="0" destOrd="0" presId="urn:microsoft.com/office/officeart/2005/8/layout/hierarchy3"/>
    <dgm:cxn modelId="{82C49EEA-19D0-466A-B931-EF27C24EB109}" type="presParOf" srcId="{1D9A1D5D-0626-45E0-BE03-E8391F9B3CF3}" destId="{000E920C-4E67-4849-A610-B6A4BAFCD79F}" srcOrd="0" destOrd="0" presId="urn:microsoft.com/office/officeart/2005/8/layout/hierarchy3"/>
    <dgm:cxn modelId="{BDB10C85-422C-4F97-AF17-F25B63508508}" type="presParOf" srcId="{000E920C-4E67-4849-A610-B6A4BAFCD79F}" destId="{0A18F604-BE77-4A4B-9B9F-52C9139E17A1}" srcOrd="0" destOrd="0" presId="urn:microsoft.com/office/officeart/2005/8/layout/hierarchy3"/>
    <dgm:cxn modelId="{AEC58501-441A-41E2-BA02-BBD312D7B1CE}" type="presParOf" srcId="{0A18F604-BE77-4A4B-9B9F-52C9139E17A1}" destId="{7D5020F3-6D3A-4262-9CED-3D82E9C83103}" srcOrd="0" destOrd="0" presId="urn:microsoft.com/office/officeart/2005/8/layout/hierarchy3"/>
    <dgm:cxn modelId="{BC227B47-C0E9-4DAC-8775-0363D65B0C7D}" type="presParOf" srcId="{0A18F604-BE77-4A4B-9B9F-52C9139E17A1}" destId="{E283ABAF-CA1A-44F6-B7C3-20DC0A68CA24}" srcOrd="1" destOrd="0" presId="urn:microsoft.com/office/officeart/2005/8/layout/hierarchy3"/>
    <dgm:cxn modelId="{0AAAF7D0-E8E3-49B6-BD4D-4971A9EBCD2E}" type="presParOf" srcId="{000E920C-4E67-4849-A610-B6A4BAFCD79F}" destId="{6A48E665-D18C-4942-89B0-F5719466C282}" srcOrd="1" destOrd="0" presId="urn:microsoft.com/office/officeart/2005/8/layout/hierarchy3"/>
    <dgm:cxn modelId="{94A917F1-C83A-44FF-A6C2-C4CDF816617D}" type="presParOf" srcId="{6A48E665-D18C-4942-89B0-F5719466C282}" destId="{6AC82194-25D9-4464-8D77-BAAFBE1F08F5}" srcOrd="0" destOrd="0" presId="urn:microsoft.com/office/officeart/2005/8/layout/hierarchy3"/>
    <dgm:cxn modelId="{FAFC9E09-C4CB-41CE-BCF2-93C11AA4D34B}" type="presParOf" srcId="{6A48E665-D18C-4942-89B0-F5719466C282}" destId="{0D7B3BFB-EA57-468B-913F-1EB23AB263D5}" srcOrd="1" destOrd="0" presId="urn:microsoft.com/office/officeart/2005/8/layout/hierarchy3"/>
    <dgm:cxn modelId="{C99AAA6B-DB28-4EDC-A279-FCA5F2E5AADD}" type="presParOf" srcId="{6A48E665-D18C-4942-89B0-F5719466C282}" destId="{F20F77A0-2D58-4284-A29F-193F3976B940}" srcOrd="2" destOrd="0" presId="urn:microsoft.com/office/officeart/2005/8/layout/hierarchy3"/>
    <dgm:cxn modelId="{CDCC11EB-8C15-42E3-BE2A-CE49B286389D}" type="presParOf" srcId="{6A48E665-D18C-4942-89B0-F5719466C282}" destId="{3AE99246-D7E1-4FE1-ADFD-401620400C64}" srcOrd="3" destOrd="0" presId="urn:microsoft.com/office/officeart/2005/8/layout/hierarchy3"/>
    <dgm:cxn modelId="{CF1E18CC-0BDD-4DA0-8DCE-98E70A1A731A}" type="presParOf" srcId="{6A48E665-D18C-4942-89B0-F5719466C282}" destId="{9CF51CA5-1954-4CE6-8A7E-67B6A6BA7A69}" srcOrd="4" destOrd="0" presId="urn:microsoft.com/office/officeart/2005/8/layout/hierarchy3"/>
    <dgm:cxn modelId="{868AB39B-0BF8-4F03-B298-D58CB3F14A3E}" type="presParOf" srcId="{6A48E665-D18C-4942-89B0-F5719466C282}" destId="{FC44CAAF-DAF9-4607-9D03-F2FE0CB182C2}" srcOrd="5" destOrd="0" presId="urn:microsoft.com/office/officeart/2005/8/layout/hierarchy3"/>
    <dgm:cxn modelId="{0E696D3E-EFF9-452E-9C42-267D02360CD1}" type="presParOf" srcId="{1D9A1D5D-0626-45E0-BE03-E8391F9B3CF3}" destId="{DC40FFBE-4D2D-4414-A8CE-8FB65BFEBBF5}" srcOrd="1" destOrd="0" presId="urn:microsoft.com/office/officeart/2005/8/layout/hierarchy3"/>
    <dgm:cxn modelId="{29C5B52D-A17F-4E79-B739-CB68C82C0E8F}" type="presParOf" srcId="{DC40FFBE-4D2D-4414-A8CE-8FB65BFEBBF5}" destId="{FF2FFAE3-98A2-4260-A9AA-991E38746AC9}" srcOrd="0" destOrd="0" presId="urn:microsoft.com/office/officeart/2005/8/layout/hierarchy3"/>
    <dgm:cxn modelId="{DB757178-C4FA-4BB1-A74F-2E559A8F5C60}" type="presParOf" srcId="{FF2FFAE3-98A2-4260-A9AA-991E38746AC9}" destId="{0146A7B6-6B42-4519-B6FE-ABFFCEFC4111}" srcOrd="0" destOrd="0" presId="urn:microsoft.com/office/officeart/2005/8/layout/hierarchy3"/>
    <dgm:cxn modelId="{E3AC13AF-5411-4AC7-AD63-2F8D2E6EE5BF}" type="presParOf" srcId="{FF2FFAE3-98A2-4260-A9AA-991E38746AC9}" destId="{9247440B-F0CD-4341-AA45-E4945A76CA2D}" srcOrd="1" destOrd="0" presId="urn:microsoft.com/office/officeart/2005/8/layout/hierarchy3"/>
    <dgm:cxn modelId="{681E249F-3639-4362-8224-0EA97C776B8C}" type="presParOf" srcId="{DC40FFBE-4D2D-4414-A8CE-8FB65BFEBBF5}" destId="{D0659568-5013-4773-AB58-4F5D3A2CE3CD}" srcOrd="1" destOrd="0" presId="urn:microsoft.com/office/officeart/2005/8/layout/hierarchy3"/>
    <dgm:cxn modelId="{77FD9717-A24C-4DB6-A570-C6ADD1D59D39}" type="presParOf" srcId="{D0659568-5013-4773-AB58-4F5D3A2CE3CD}" destId="{79CF419B-1B40-4105-BA74-DF81F976584F}" srcOrd="0" destOrd="0" presId="urn:microsoft.com/office/officeart/2005/8/layout/hierarchy3"/>
    <dgm:cxn modelId="{6ACC59B2-2B64-4218-84E7-7D9489DFF792}" type="presParOf" srcId="{D0659568-5013-4773-AB58-4F5D3A2CE3CD}" destId="{14B09DF0-6A8D-4282-AC61-7DF93AD9F4D0}" srcOrd="1" destOrd="0" presId="urn:microsoft.com/office/officeart/2005/8/layout/hierarchy3"/>
    <dgm:cxn modelId="{14D97726-16FD-4BFC-87E2-CEC53460F9ED}" type="presParOf" srcId="{D0659568-5013-4773-AB58-4F5D3A2CE3CD}" destId="{4BD1A70B-AA5E-4664-BB73-813FA706D716}" srcOrd="2" destOrd="0" presId="urn:microsoft.com/office/officeart/2005/8/layout/hierarchy3"/>
    <dgm:cxn modelId="{56ADB0EE-1C47-46C4-9292-65F3B8918459}" type="presParOf" srcId="{D0659568-5013-4773-AB58-4F5D3A2CE3CD}" destId="{570B0B2D-47B0-46A2-958E-F8574D5A3F7F}" srcOrd="3" destOrd="0" presId="urn:microsoft.com/office/officeart/2005/8/layout/hierarchy3"/>
    <dgm:cxn modelId="{E4B40329-BFBA-4681-9F8B-81B8AA94E44D}" type="presParOf" srcId="{D0659568-5013-4773-AB58-4F5D3A2CE3CD}" destId="{2F0AE793-70B2-4DF7-936F-EDB4E8064B07}" srcOrd="4" destOrd="0" presId="urn:microsoft.com/office/officeart/2005/8/layout/hierarchy3"/>
    <dgm:cxn modelId="{7F26AE6B-5275-4726-B9D0-17F77CA4008E}" type="presParOf" srcId="{D0659568-5013-4773-AB58-4F5D3A2CE3CD}" destId="{73B216C1-D8B5-4609-90A9-D6114E50F2E3}" srcOrd="5" destOrd="0" presId="urn:microsoft.com/office/officeart/2005/8/layout/hierarchy3"/>
    <dgm:cxn modelId="{4C33280F-03D7-4398-AFB8-2FB372430CA3}" type="presParOf" srcId="{1D9A1D5D-0626-45E0-BE03-E8391F9B3CF3}" destId="{12B63FCB-EB41-48FE-B89D-BA8F9BF8A2AE}" srcOrd="2" destOrd="0" presId="urn:microsoft.com/office/officeart/2005/8/layout/hierarchy3"/>
    <dgm:cxn modelId="{42B034CD-01FD-4377-96A2-86A91027E5EC}" type="presParOf" srcId="{12B63FCB-EB41-48FE-B89D-BA8F9BF8A2AE}" destId="{8FE43511-4AB5-4BB2-8961-E6D5B9E75DD2}" srcOrd="0" destOrd="0" presId="urn:microsoft.com/office/officeart/2005/8/layout/hierarchy3"/>
    <dgm:cxn modelId="{B87C54A3-FBC7-4049-AC08-ADFEAA8F1204}" type="presParOf" srcId="{8FE43511-4AB5-4BB2-8961-E6D5B9E75DD2}" destId="{75A3D3DE-0C3A-4DE8-96D3-39BD8F6468DD}" srcOrd="0" destOrd="0" presId="urn:microsoft.com/office/officeart/2005/8/layout/hierarchy3"/>
    <dgm:cxn modelId="{FCA9A777-6C86-4267-B932-4C99DB5AB494}" type="presParOf" srcId="{8FE43511-4AB5-4BB2-8961-E6D5B9E75DD2}" destId="{57696752-7CE7-4E8D-B1AF-D38490737538}" srcOrd="1" destOrd="0" presId="urn:microsoft.com/office/officeart/2005/8/layout/hierarchy3"/>
    <dgm:cxn modelId="{ED9633C6-6B3E-492F-8B2D-F786B8131077}" type="presParOf" srcId="{12B63FCB-EB41-48FE-B89D-BA8F9BF8A2AE}" destId="{EA097CDC-06D6-4BAE-8948-24460CD85596}" srcOrd="1" destOrd="0" presId="urn:microsoft.com/office/officeart/2005/8/layout/hierarchy3"/>
    <dgm:cxn modelId="{C1E742CD-2124-41E1-BADC-FB38C9497F16}" type="presParOf" srcId="{EA097CDC-06D6-4BAE-8948-24460CD85596}" destId="{2CD1C664-8072-441D-B6D4-36CBEA56C80B}" srcOrd="0" destOrd="0" presId="urn:microsoft.com/office/officeart/2005/8/layout/hierarchy3"/>
    <dgm:cxn modelId="{BBE82972-FCC9-4237-9F3E-BB42DF877112}" type="presParOf" srcId="{EA097CDC-06D6-4BAE-8948-24460CD85596}" destId="{88B0B181-380E-4D41-ACAF-E68BD7FE4418}" srcOrd="1" destOrd="0" presId="urn:microsoft.com/office/officeart/2005/8/layout/hierarchy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E881313-F46B-44DB-87A9-CD651373022F}" type="doc">
      <dgm:prSet loTypeId="urn:microsoft.com/office/officeart/2005/8/layout/orgChart1" loCatId="hierarchy" qsTypeId="urn:microsoft.com/office/officeart/2005/8/quickstyle/simple3" qsCatId="simple" csTypeId="urn:microsoft.com/office/officeart/2005/8/colors/colorful1" csCatId="colorful" phldr="1"/>
      <dgm:spPr/>
      <dgm:t>
        <a:bodyPr/>
        <a:lstStyle/>
        <a:p>
          <a:endParaRPr lang="sv-SE"/>
        </a:p>
      </dgm:t>
    </dgm:pt>
    <dgm:pt modelId="{7B73714B-DD36-4963-B150-46FBC6588062}">
      <dgm:prSet phldrT="[Text]" custT="1"/>
      <dgm:spPr/>
      <dgm:t>
        <a:bodyPr/>
        <a:lstStyle/>
        <a:p>
          <a:r>
            <a:rPr lang="sv-SE" sz="1100"/>
            <a:t>hälso- och sjukvård</a:t>
          </a:r>
        </a:p>
      </dgm:t>
      <dgm:extLst>
        <a:ext uri="{E40237B7-FDA0-4F09-8148-C483321AD2D9}">
          <dgm14:cNvPr xmlns:dgm14="http://schemas.microsoft.com/office/drawing/2010/diagram" id="0" name="">
            <a:hlinkClick xmlns:r="http://schemas.openxmlformats.org/officeDocument/2006/relationships" r:id="rId1"/>
          </dgm14:cNvPr>
        </a:ext>
      </dgm:extLst>
    </dgm:pt>
    <dgm:pt modelId="{994BCF7D-9C8C-4522-A35E-E4425294B6EE}" type="parTrans" cxnId="{E1470B09-43CC-454E-88DC-866BF51FF6D7}">
      <dgm:prSet/>
      <dgm:spPr/>
      <dgm:t>
        <a:bodyPr/>
        <a:lstStyle/>
        <a:p>
          <a:endParaRPr lang="sv-SE">
            <a:solidFill>
              <a:schemeClr val="tx1"/>
            </a:solidFill>
          </a:endParaRPr>
        </a:p>
      </dgm:t>
    </dgm:pt>
    <dgm:pt modelId="{25A59339-A2B0-418F-A682-96BCD76537D0}" type="sibTrans" cxnId="{E1470B09-43CC-454E-88DC-866BF51FF6D7}">
      <dgm:prSet/>
      <dgm:spPr/>
      <dgm:t>
        <a:bodyPr/>
        <a:lstStyle/>
        <a:p>
          <a:endParaRPr lang="sv-SE">
            <a:solidFill>
              <a:schemeClr val="tx1"/>
            </a:solidFill>
          </a:endParaRPr>
        </a:p>
      </dgm:t>
    </dgm:pt>
    <dgm:pt modelId="{C62C2EB9-EB15-4A44-8173-7F09BA6B07CE}" type="asst">
      <dgm:prSet phldrT="[Text]" custT="1"/>
      <dgm:spPr/>
      <dgm:t>
        <a:bodyPr/>
        <a:lstStyle/>
        <a:p>
          <a:r>
            <a:rPr lang="sv-SE" sz="1100"/>
            <a:t>telemedicin</a:t>
          </a:r>
        </a:p>
      </dgm:t>
      <dgm:extLst>
        <a:ext uri="{E40237B7-FDA0-4F09-8148-C483321AD2D9}">
          <dgm14:cNvPr xmlns:dgm14="http://schemas.microsoft.com/office/drawing/2010/diagram" id="0" name="">
            <a:hlinkClick xmlns:r="http://schemas.openxmlformats.org/officeDocument/2006/relationships" r:id="rId2"/>
          </dgm14:cNvPr>
        </a:ext>
      </dgm:extLst>
    </dgm:pt>
    <dgm:pt modelId="{4F730568-1BB7-43E4-8499-4C7255A591CD}" type="parTrans" cxnId="{E32D0107-75B7-4435-AF7B-475B9459A1EB}">
      <dgm:prSet/>
      <dgm:spPr>
        <a:ln>
          <a:solidFill>
            <a:schemeClr val="tx1"/>
          </a:solidFill>
        </a:ln>
      </dgm:spPr>
      <dgm:t>
        <a:bodyPr/>
        <a:lstStyle/>
        <a:p>
          <a:endParaRPr lang="sv-SE">
            <a:solidFill>
              <a:schemeClr val="tx1"/>
            </a:solidFill>
          </a:endParaRPr>
        </a:p>
      </dgm:t>
    </dgm:pt>
    <dgm:pt modelId="{2C7B2144-982E-43DC-8F89-EA3F12F6557F}" type="sibTrans" cxnId="{E32D0107-75B7-4435-AF7B-475B9459A1EB}">
      <dgm:prSet/>
      <dgm:spPr/>
      <dgm:t>
        <a:bodyPr/>
        <a:lstStyle/>
        <a:p>
          <a:endParaRPr lang="sv-SE">
            <a:solidFill>
              <a:schemeClr val="tx1"/>
            </a:solidFill>
          </a:endParaRPr>
        </a:p>
      </dgm:t>
    </dgm:pt>
    <dgm:pt modelId="{B4B37F5C-F3B1-4A27-A594-D721BB7AEBD9}">
      <dgm:prSet phldrT="[Text]" custT="1"/>
      <dgm:spPr/>
      <dgm:t>
        <a:bodyPr/>
        <a:lstStyle/>
        <a:p>
          <a:r>
            <a:rPr lang="sv-SE" sz="1100"/>
            <a:t>vårdkontakt</a:t>
          </a:r>
        </a:p>
      </dgm:t>
      <dgm:extLst>
        <a:ext uri="{E40237B7-FDA0-4F09-8148-C483321AD2D9}">
          <dgm14:cNvPr xmlns:dgm14="http://schemas.microsoft.com/office/drawing/2010/diagram" id="0" name="">
            <a:hlinkClick xmlns:r="http://schemas.openxmlformats.org/officeDocument/2006/relationships" r:id="rId3"/>
          </dgm14:cNvPr>
        </a:ext>
      </dgm:extLst>
    </dgm:pt>
    <dgm:pt modelId="{7A0DE789-4D53-418A-B844-5D349CB0E45F}" type="parTrans" cxnId="{2021768C-8458-4BA7-8BB4-09E0FB69F56C}">
      <dgm:prSet/>
      <dgm:spPr>
        <a:ln>
          <a:solidFill>
            <a:schemeClr val="tx1"/>
          </a:solidFill>
        </a:ln>
      </dgm:spPr>
      <dgm:t>
        <a:bodyPr/>
        <a:lstStyle/>
        <a:p>
          <a:endParaRPr lang="sv-SE">
            <a:solidFill>
              <a:schemeClr val="tx1"/>
            </a:solidFill>
          </a:endParaRPr>
        </a:p>
      </dgm:t>
    </dgm:pt>
    <dgm:pt modelId="{AF0F9EE1-82CA-44C6-9031-BF568C1EE6F3}" type="sibTrans" cxnId="{2021768C-8458-4BA7-8BB4-09E0FB69F56C}">
      <dgm:prSet/>
      <dgm:spPr/>
      <dgm:t>
        <a:bodyPr/>
        <a:lstStyle/>
        <a:p>
          <a:endParaRPr lang="sv-SE">
            <a:solidFill>
              <a:schemeClr val="tx1"/>
            </a:solidFill>
          </a:endParaRPr>
        </a:p>
      </dgm:t>
    </dgm:pt>
    <dgm:pt modelId="{50E6BCFD-8F40-47AE-84BA-221BBEA30E8B}">
      <dgm:prSet phldrT="[Text]" custT="1"/>
      <dgm:spPr/>
      <dgm:t>
        <a:bodyPr/>
        <a:lstStyle/>
        <a:p>
          <a:r>
            <a:rPr lang="sv-SE" sz="1100"/>
            <a:t>vårdtillfälle (sluten vård)</a:t>
          </a:r>
        </a:p>
      </dgm:t>
      <dgm:extLst>
        <a:ext uri="{E40237B7-FDA0-4F09-8148-C483321AD2D9}">
          <dgm14:cNvPr xmlns:dgm14="http://schemas.microsoft.com/office/drawing/2010/diagram" id="0" name="">
            <a:hlinkClick xmlns:r="http://schemas.openxmlformats.org/officeDocument/2006/relationships" r:id="rId4"/>
          </dgm14:cNvPr>
        </a:ext>
      </dgm:extLst>
    </dgm:pt>
    <dgm:pt modelId="{55274FD6-98E9-4D50-B57E-F06CC6B33767}" type="parTrans" cxnId="{4955B4C7-41A5-4340-8170-AA0DC4ADC0C6}">
      <dgm:prSet/>
      <dgm:spPr>
        <a:ln>
          <a:solidFill>
            <a:schemeClr val="tx1"/>
          </a:solidFill>
        </a:ln>
      </dgm:spPr>
      <dgm:t>
        <a:bodyPr/>
        <a:lstStyle/>
        <a:p>
          <a:endParaRPr lang="sv-SE">
            <a:solidFill>
              <a:schemeClr val="tx1"/>
            </a:solidFill>
          </a:endParaRPr>
        </a:p>
      </dgm:t>
    </dgm:pt>
    <dgm:pt modelId="{44204B5D-B018-4185-985D-88B540F43DED}" type="sibTrans" cxnId="{4955B4C7-41A5-4340-8170-AA0DC4ADC0C6}">
      <dgm:prSet/>
      <dgm:spPr/>
      <dgm:t>
        <a:bodyPr/>
        <a:lstStyle/>
        <a:p>
          <a:endParaRPr lang="sv-SE">
            <a:solidFill>
              <a:schemeClr val="tx1"/>
            </a:solidFill>
          </a:endParaRPr>
        </a:p>
      </dgm:t>
    </dgm:pt>
    <dgm:pt modelId="{CECA3CCA-DCE3-4C58-B38D-9618B5253323}">
      <dgm:prSet phldrT="[Text]" custT="1"/>
      <dgm:spPr/>
      <dgm:t>
        <a:bodyPr/>
        <a:lstStyle/>
        <a:p>
          <a:r>
            <a:rPr lang="sv-SE" sz="1100"/>
            <a:t>hemsjukvårdsbesök</a:t>
          </a:r>
        </a:p>
      </dgm:t>
      <dgm:extLst>
        <a:ext uri="{E40237B7-FDA0-4F09-8148-C483321AD2D9}">
          <dgm14:cNvPr xmlns:dgm14="http://schemas.microsoft.com/office/drawing/2010/diagram" id="0" name="">
            <a:hlinkClick xmlns:r="http://schemas.openxmlformats.org/officeDocument/2006/relationships" r:id="rId5"/>
          </dgm14:cNvPr>
        </a:ext>
      </dgm:extLst>
    </dgm:pt>
    <dgm:pt modelId="{6545A03F-DED6-4991-80D3-4F515C3EE30E}" type="parTrans" cxnId="{57799E1D-2D99-4A27-8D1E-8EB852D59304}">
      <dgm:prSet/>
      <dgm:spPr>
        <a:ln>
          <a:solidFill>
            <a:schemeClr val="tx1"/>
          </a:solidFill>
        </a:ln>
      </dgm:spPr>
      <dgm:t>
        <a:bodyPr/>
        <a:lstStyle/>
        <a:p>
          <a:endParaRPr lang="sv-SE">
            <a:solidFill>
              <a:schemeClr val="tx1"/>
            </a:solidFill>
          </a:endParaRPr>
        </a:p>
      </dgm:t>
    </dgm:pt>
    <dgm:pt modelId="{A73DA9A6-2E2F-4081-8156-6806E431DE95}" type="sibTrans" cxnId="{57799E1D-2D99-4A27-8D1E-8EB852D59304}">
      <dgm:prSet/>
      <dgm:spPr/>
      <dgm:t>
        <a:bodyPr/>
        <a:lstStyle/>
        <a:p>
          <a:endParaRPr lang="sv-SE">
            <a:solidFill>
              <a:schemeClr val="tx1"/>
            </a:solidFill>
          </a:endParaRPr>
        </a:p>
      </dgm:t>
    </dgm:pt>
    <dgm:pt modelId="{C1BD98D3-C007-4164-B525-9B0DB39654FD}">
      <dgm:prSet phldrT="[Text]" custT="1"/>
      <dgm:spPr/>
      <dgm:t>
        <a:bodyPr/>
        <a:lstStyle/>
        <a:p>
          <a:r>
            <a:rPr lang="sv-SE" sz="1100"/>
            <a:t>Vårdkontakt i öppen vård</a:t>
          </a:r>
        </a:p>
      </dgm:t>
      <dgm:extLst>
        <a:ext uri="{E40237B7-FDA0-4F09-8148-C483321AD2D9}">
          <dgm14:cNvPr xmlns:dgm14="http://schemas.microsoft.com/office/drawing/2010/diagram" id="0" name="">
            <a:hlinkClick xmlns:r="http://schemas.openxmlformats.org/officeDocument/2006/relationships" r:id="rId6"/>
          </dgm14:cNvPr>
        </a:ext>
      </dgm:extLst>
    </dgm:pt>
    <dgm:pt modelId="{85B50059-D92B-4ACD-A6C1-EBD0C962FC29}" type="parTrans" cxnId="{5ABCA0CC-C8C5-41C7-AD45-03EACF92D30A}">
      <dgm:prSet/>
      <dgm:spPr>
        <a:ln>
          <a:solidFill>
            <a:schemeClr val="tx1"/>
          </a:solidFill>
        </a:ln>
      </dgm:spPr>
      <dgm:t>
        <a:bodyPr/>
        <a:lstStyle/>
        <a:p>
          <a:endParaRPr lang="sv-SE">
            <a:solidFill>
              <a:schemeClr val="tx1"/>
            </a:solidFill>
          </a:endParaRPr>
        </a:p>
      </dgm:t>
    </dgm:pt>
    <dgm:pt modelId="{A606D163-5352-444B-9D94-FD87110B3372}" type="sibTrans" cxnId="{5ABCA0CC-C8C5-41C7-AD45-03EACF92D30A}">
      <dgm:prSet/>
      <dgm:spPr/>
      <dgm:t>
        <a:bodyPr/>
        <a:lstStyle/>
        <a:p>
          <a:endParaRPr lang="sv-SE">
            <a:solidFill>
              <a:schemeClr val="tx1"/>
            </a:solidFill>
          </a:endParaRPr>
        </a:p>
      </dgm:t>
    </dgm:pt>
    <dgm:pt modelId="{87796FF5-AD85-4F98-A975-8CCFBD216729}">
      <dgm:prSet phldrT="[Text]" custT="1"/>
      <dgm:spPr/>
      <dgm:t>
        <a:bodyPr/>
        <a:lstStyle/>
        <a:p>
          <a:r>
            <a:rPr lang="sv-SE" sz="1100"/>
            <a:t>distanskontakt</a:t>
          </a:r>
        </a:p>
      </dgm:t>
      <dgm:extLst>
        <a:ext uri="{E40237B7-FDA0-4F09-8148-C483321AD2D9}">
          <dgm14:cNvPr xmlns:dgm14="http://schemas.microsoft.com/office/drawing/2010/diagram" id="0" name="">
            <a:hlinkClick xmlns:r="http://schemas.openxmlformats.org/officeDocument/2006/relationships" r:id="rId7"/>
          </dgm14:cNvPr>
        </a:ext>
      </dgm:extLst>
    </dgm:pt>
    <dgm:pt modelId="{AD6AD61A-92E3-4BA3-B3EE-4F882508BF85}" type="parTrans" cxnId="{D47BD43A-7C36-4E11-9B3E-AAFCDC57265A}">
      <dgm:prSet/>
      <dgm:spPr>
        <a:solidFill>
          <a:schemeClr val="accent2"/>
        </a:solidFill>
        <a:ln>
          <a:solidFill>
            <a:schemeClr val="tx1"/>
          </a:solidFill>
        </a:ln>
      </dgm:spPr>
      <dgm:t>
        <a:bodyPr/>
        <a:lstStyle/>
        <a:p>
          <a:endParaRPr lang="sv-SE">
            <a:solidFill>
              <a:schemeClr val="tx1"/>
            </a:solidFill>
          </a:endParaRPr>
        </a:p>
      </dgm:t>
    </dgm:pt>
    <dgm:pt modelId="{1B2A85BF-619D-4CF1-837C-C89732DABAD5}" type="sibTrans" cxnId="{D47BD43A-7C36-4E11-9B3E-AAFCDC57265A}">
      <dgm:prSet/>
      <dgm:spPr/>
      <dgm:t>
        <a:bodyPr/>
        <a:lstStyle/>
        <a:p>
          <a:endParaRPr lang="sv-SE">
            <a:solidFill>
              <a:schemeClr val="tx1"/>
            </a:solidFill>
          </a:endParaRPr>
        </a:p>
      </dgm:t>
    </dgm:pt>
    <dgm:pt modelId="{A5247826-0DCF-4E5B-AF97-959AFEE60F8B}">
      <dgm:prSet phldrT="[Text]" custT="1"/>
      <dgm:spPr/>
      <dgm:t>
        <a:bodyPr/>
        <a:lstStyle/>
        <a:p>
          <a:r>
            <a:rPr lang="sv-SE" sz="1100"/>
            <a:t>öppenvårdsbesök</a:t>
          </a:r>
        </a:p>
      </dgm:t>
      <dgm:extLst>
        <a:ext uri="{E40237B7-FDA0-4F09-8148-C483321AD2D9}">
          <dgm14:cNvPr xmlns:dgm14="http://schemas.microsoft.com/office/drawing/2010/diagram" id="0" name="">
            <a:hlinkClick xmlns:r="http://schemas.openxmlformats.org/officeDocument/2006/relationships" r:id="rId8"/>
          </dgm14:cNvPr>
        </a:ext>
      </dgm:extLst>
    </dgm:pt>
    <dgm:pt modelId="{CD16571D-7591-4D06-9A81-856009ABC29C}" type="parTrans" cxnId="{C04236AB-1C81-4662-85F7-FEE2A6B167D9}">
      <dgm:prSet/>
      <dgm:spPr>
        <a:ln>
          <a:solidFill>
            <a:schemeClr val="tx1"/>
          </a:solidFill>
        </a:ln>
      </dgm:spPr>
      <dgm:t>
        <a:bodyPr/>
        <a:lstStyle/>
        <a:p>
          <a:endParaRPr lang="sv-SE">
            <a:solidFill>
              <a:schemeClr val="tx1"/>
            </a:solidFill>
          </a:endParaRPr>
        </a:p>
      </dgm:t>
    </dgm:pt>
    <dgm:pt modelId="{ACC07097-4EC3-40B0-83F2-60EED46924A8}" type="sibTrans" cxnId="{C04236AB-1C81-4662-85F7-FEE2A6B167D9}">
      <dgm:prSet/>
      <dgm:spPr/>
      <dgm:t>
        <a:bodyPr/>
        <a:lstStyle/>
        <a:p>
          <a:endParaRPr lang="sv-SE">
            <a:solidFill>
              <a:schemeClr val="tx1"/>
            </a:solidFill>
          </a:endParaRPr>
        </a:p>
      </dgm:t>
    </dgm:pt>
    <dgm:pt modelId="{02373335-F128-4BA4-98DC-85E49954F5E1}">
      <dgm:prSet phldrT="[Text]" custT="1"/>
      <dgm:spPr/>
      <dgm:t>
        <a:bodyPr/>
        <a:lstStyle/>
        <a:p>
          <a:r>
            <a:rPr lang="sv-SE" sz="1100"/>
            <a:t>hembesök</a:t>
          </a:r>
          <a:endParaRPr lang="sv-SE" sz="1200"/>
        </a:p>
      </dgm:t>
      <dgm:extLst>
        <a:ext uri="{E40237B7-FDA0-4F09-8148-C483321AD2D9}">
          <dgm14:cNvPr xmlns:dgm14="http://schemas.microsoft.com/office/drawing/2010/diagram" id="0" name="">
            <a:hlinkClick xmlns:r="http://schemas.openxmlformats.org/officeDocument/2006/relationships" r:id="rId9"/>
          </dgm14:cNvPr>
        </a:ext>
      </dgm:extLst>
    </dgm:pt>
    <dgm:pt modelId="{AA80B430-099E-4103-B8A5-68F84D50968F}" type="parTrans" cxnId="{062BB44C-F4E0-434F-B77A-F610A53B51D2}">
      <dgm:prSet/>
      <dgm:spPr>
        <a:ln>
          <a:solidFill>
            <a:schemeClr val="tx1"/>
          </a:solidFill>
        </a:ln>
      </dgm:spPr>
      <dgm:t>
        <a:bodyPr/>
        <a:lstStyle/>
        <a:p>
          <a:endParaRPr lang="sv-SE">
            <a:solidFill>
              <a:schemeClr val="tx1"/>
            </a:solidFill>
          </a:endParaRPr>
        </a:p>
      </dgm:t>
    </dgm:pt>
    <dgm:pt modelId="{4F087EBC-F07C-41E0-9379-CBFD0FC9FD7B}" type="sibTrans" cxnId="{062BB44C-F4E0-434F-B77A-F610A53B51D2}">
      <dgm:prSet/>
      <dgm:spPr/>
      <dgm:t>
        <a:bodyPr/>
        <a:lstStyle/>
        <a:p>
          <a:endParaRPr lang="sv-SE">
            <a:solidFill>
              <a:schemeClr val="tx1"/>
            </a:solidFill>
          </a:endParaRPr>
        </a:p>
      </dgm:t>
    </dgm:pt>
    <dgm:pt modelId="{54492A0A-A5D8-43F5-953B-1F2BDBF738B8}">
      <dgm:prSet phldrT="[Text]" custT="1"/>
      <dgm:spPr/>
      <dgm:t>
        <a:bodyPr/>
        <a:lstStyle/>
        <a:p>
          <a:r>
            <a:rPr lang="sv-SE" sz="1100"/>
            <a:t>mottagningsbesök</a:t>
          </a:r>
        </a:p>
      </dgm:t>
      <dgm:extLst>
        <a:ext uri="{E40237B7-FDA0-4F09-8148-C483321AD2D9}">
          <dgm14:cNvPr xmlns:dgm14="http://schemas.microsoft.com/office/drawing/2010/diagram" id="0" name="">
            <a:hlinkClick xmlns:r="http://schemas.openxmlformats.org/officeDocument/2006/relationships" r:id="rId10"/>
          </dgm14:cNvPr>
        </a:ext>
      </dgm:extLst>
    </dgm:pt>
    <dgm:pt modelId="{D50A2C0B-95EB-45D7-9123-CF20422D06CC}" type="parTrans" cxnId="{5677BFFA-322D-4E98-930D-7037735466F0}">
      <dgm:prSet/>
      <dgm:spPr>
        <a:ln>
          <a:solidFill>
            <a:schemeClr val="tx1"/>
          </a:solidFill>
        </a:ln>
      </dgm:spPr>
      <dgm:t>
        <a:bodyPr/>
        <a:lstStyle/>
        <a:p>
          <a:endParaRPr lang="sv-SE">
            <a:solidFill>
              <a:schemeClr val="tx1"/>
            </a:solidFill>
          </a:endParaRPr>
        </a:p>
      </dgm:t>
    </dgm:pt>
    <dgm:pt modelId="{9E75F3C4-087E-4990-89A6-E8B71D7A2735}" type="sibTrans" cxnId="{5677BFFA-322D-4E98-930D-7037735466F0}">
      <dgm:prSet/>
      <dgm:spPr/>
      <dgm:t>
        <a:bodyPr/>
        <a:lstStyle/>
        <a:p>
          <a:endParaRPr lang="sv-SE">
            <a:solidFill>
              <a:schemeClr val="tx1"/>
            </a:solidFill>
          </a:endParaRPr>
        </a:p>
      </dgm:t>
    </dgm:pt>
    <dgm:pt modelId="{FA3F0446-77D2-40C5-B3CB-C1774E02E181}" type="pres">
      <dgm:prSet presAssocID="{FE881313-F46B-44DB-87A9-CD651373022F}" presName="hierChild1" presStyleCnt="0">
        <dgm:presLayoutVars>
          <dgm:orgChart val="1"/>
          <dgm:chPref val="1"/>
          <dgm:dir/>
          <dgm:animOne val="branch"/>
          <dgm:animLvl val="lvl"/>
          <dgm:resizeHandles/>
        </dgm:presLayoutVars>
      </dgm:prSet>
      <dgm:spPr/>
    </dgm:pt>
    <dgm:pt modelId="{976F5ADD-EF3F-4459-B748-93B2C0D8A8A4}" type="pres">
      <dgm:prSet presAssocID="{7B73714B-DD36-4963-B150-46FBC6588062}" presName="hierRoot1" presStyleCnt="0">
        <dgm:presLayoutVars>
          <dgm:hierBranch val="init"/>
        </dgm:presLayoutVars>
      </dgm:prSet>
      <dgm:spPr/>
    </dgm:pt>
    <dgm:pt modelId="{757681C0-BDFF-4F84-9B0A-0F4BBA45C71D}" type="pres">
      <dgm:prSet presAssocID="{7B73714B-DD36-4963-B150-46FBC6588062}" presName="rootComposite1" presStyleCnt="0"/>
      <dgm:spPr/>
    </dgm:pt>
    <dgm:pt modelId="{48D39CC1-C563-441E-85FE-DEBDF7321F91}" type="pres">
      <dgm:prSet presAssocID="{7B73714B-DD36-4963-B150-46FBC6588062}" presName="rootText1" presStyleLbl="node0" presStyleIdx="0" presStyleCnt="1" custScaleX="297939" custLinFactX="-200000" custLinFactNeighborX="-265528" custLinFactNeighborY="5397">
        <dgm:presLayoutVars>
          <dgm:chPref val="3"/>
        </dgm:presLayoutVars>
      </dgm:prSet>
      <dgm:spPr/>
    </dgm:pt>
    <dgm:pt modelId="{76E03C6C-C00B-4984-9DCF-DB5261A9EAAC}" type="pres">
      <dgm:prSet presAssocID="{7B73714B-DD36-4963-B150-46FBC6588062}" presName="rootConnector1" presStyleLbl="node1" presStyleIdx="0" presStyleCnt="0"/>
      <dgm:spPr/>
    </dgm:pt>
    <dgm:pt modelId="{ECD36056-8668-4371-A2F0-88CF2904CE47}" type="pres">
      <dgm:prSet presAssocID="{7B73714B-DD36-4963-B150-46FBC6588062}" presName="hierChild2" presStyleCnt="0"/>
      <dgm:spPr/>
    </dgm:pt>
    <dgm:pt modelId="{19A184F4-CBBF-4F9A-8EC3-118B5241FFE0}" type="pres">
      <dgm:prSet presAssocID="{7A0DE789-4D53-418A-B844-5D349CB0E45F}" presName="Name37" presStyleLbl="parChTrans1D2" presStyleIdx="0" presStyleCnt="2"/>
      <dgm:spPr/>
    </dgm:pt>
    <dgm:pt modelId="{148F28B6-194F-4226-81EC-3478616B2BE5}" type="pres">
      <dgm:prSet presAssocID="{B4B37F5C-F3B1-4A27-A594-D721BB7AEBD9}" presName="hierRoot2" presStyleCnt="0">
        <dgm:presLayoutVars>
          <dgm:hierBranch val="hang"/>
        </dgm:presLayoutVars>
      </dgm:prSet>
      <dgm:spPr/>
    </dgm:pt>
    <dgm:pt modelId="{C9AFD68B-5778-46FC-B2C4-01839964CF8A}" type="pres">
      <dgm:prSet presAssocID="{B4B37F5C-F3B1-4A27-A594-D721BB7AEBD9}" presName="rootComposite" presStyleCnt="0"/>
      <dgm:spPr/>
    </dgm:pt>
    <dgm:pt modelId="{F7537CC6-5A4B-4CC3-A940-E7ED739294FD}" type="pres">
      <dgm:prSet presAssocID="{B4B37F5C-F3B1-4A27-A594-D721BB7AEBD9}" presName="rootText" presStyleLbl="node2" presStyleIdx="0" presStyleCnt="1" custScaleX="168934" custLinFactY="-79624" custLinFactNeighborX="-74138" custLinFactNeighborY="-100000">
        <dgm:presLayoutVars>
          <dgm:chPref val="3"/>
        </dgm:presLayoutVars>
      </dgm:prSet>
      <dgm:spPr/>
    </dgm:pt>
    <dgm:pt modelId="{719FD8BE-DCB3-4E91-A229-9CEAE73F4A97}" type="pres">
      <dgm:prSet presAssocID="{B4B37F5C-F3B1-4A27-A594-D721BB7AEBD9}" presName="rootConnector" presStyleLbl="node2" presStyleIdx="0" presStyleCnt="1"/>
      <dgm:spPr/>
    </dgm:pt>
    <dgm:pt modelId="{785753C0-DC04-4403-9D69-B9E80CD9D045}" type="pres">
      <dgm:prSet presAssocID="{B4B37F5C-F3B1-4A27-A594-D721BB7AEBD9}" presName="hierChild4" presStyleCnt="0"/>
      <dgm:spPr/>
    </dgm:pt>
    <dgm:pt modelId="{00CBFC23-098C-4789-9841-6F69A8804459}" type="pres">
      <dgm:prSet presAssocID="{55274FD6-98E9-4D50-B57E-F06CC6B33767}" presName="Name48" presStyleLbl="parChTrans1D3" presStyleIdx="0" presStyleCnt="3"/>
      <dgm:spPr/>
    </dgm:pt>
    <dgm:pt modelId="{4B8ED6AA-C640-4E05-8F0F-74AA8F48B751}" type="pres">
      <dgm:prSet presAssocID="{50E6BCFD-8F40-47AE-84BA-221BBEA30E8B}" presName="hierRoot2" presStyleCnt="0">
        <dgm:presLayoutVars>
          <dgm:hierBranch val="init"/>
        </dgm:presLayoutVars>
      </dgm:prSet>
      <dgm:spPr/>
    </dgm:pt>
    <dgm:pt modelId="{54121C36-2FDF-4C8F-AFC7-4625C6CC440F}" type="pres">
      <dgm:prSet presAssocID="{50E6BCFD-8F40-47AE-84BA-221BBEA30E8B}" presName="rootComposite" presStyleCnt="0"/>
      <dgm:spPr/>
    </dgm:pt>
    <dgm:pt modelId="{92E82581-E301-40FA-9681-9ED028B4A0FF}" type="pres">
      <dgm:prSet presAssocID="{50E6BCFD-8F40-47AE-84BA-221BBEA30E8B}" presName="rootText" presStyleLbl="node3" presStyleIdx="0" presStyleCnt="3" custScaleX="213295" custLinFactX="206206" custLinFactY="-100000" custLinFactNeighborX="300000" custLinFactNeighborY="-133539">
        <dgm:presLayoutVars>
          <dgm:chPref val="3"/>
        </dgm:presLayoutVars>
      </dgm:prSet>
      <dgm:spPr/>
    </dgm:pt>
    <dgm:pt modelId="{E2120AC4-5AF2-46C0-AF43-6395541B62F9}" type="pres">
      <dgm:prSet presAssocID="{50E6BCFD-8F40-47AE-84BA-221BBEA30E8B}" presName="rootConnector" presStyleLbl="node3" presStyleIdx="0" presStyleCnt="3"/>
      <dgm:spPr/>
    </dgm:pt>
    <dgm:pt modelId="{305B4B93-40E7-486B-BDEA-3BE562DC2DBE}" type="pres">
      <dgm:prSet presAssocID="{50E6BCFD-8F40-47AE-84BA-221BBEA30E8B}" presName="hierChild4" presStyleCnt="0"/>
      <dgm:spPr/>
    </dgm:pt>
    <dgm:pt modelId="{CC8D9FB1-5432-422B-9C12-9B734B01EA65}" type="pres">
      <dgm:prSet presAssocID="{50E6BCFD-8F40-47AE-84BA-221BBEA30E8B}" presName="hierChild5" presStyleCnt="0"/>
      <dgm:spPr/>
    </dgm:pt>
    <dgm:pt modelId="{3F4FCDFA-3AAE-4FE1-AB22-E763A6D60B2A}" type="pres">
      <dgm:prSet presAssocID="{6545A03F-DED6-4991-80D3-4F515C3EE30E}" presName="Name48" presStyleLbl="parChTrans1D3" presStyleIdx="1" presStyleCnt="3"/>
      <dgm:spPr/>
    </dgm:pt>
    <dgm:pt modelId="{BD3F1A29-0301-4964-AFE8-11FE647F7160}" type="pres">
      <dgm:prSet presAssocID="{CECA3CCA-DCE3-4C58-B38D-9618B5253323}" presName="hierRoot2" presStyleCnt="0">
        <dgm:presLayoutVars>
          <dgm:hierBranch val="init"/>
        </dgm:presLayoutVars>
      </dgm:prSet>
      <dgm:spPr/>
    </dgm:pt>
    <dgm:pt modelId="{08F2D4EA-4CDD-4AFC-AE55-728C3CA16F39}" type="pres">
      <dgm:prSet presAssocID="{CECA3CCA-DCE3-4C58-B38D-9618B5253323}" presName="rootComposite" presStyleCnt="0"/>
      <dgm:spPr/>
    </dgm:pt>
    <dgm:pt modelId="{B32EED4A-26AC-4413-BC09-5978C2C892BE}" type="pres">
      <dgm:prSet presAssocID="{CECA3CCA-DCE3-4C58-B38D-9618B5253323}" presName="rootText" presStyleLbl="node3" presStyleIdx="1" presStyleCnt="3" custScaleX="215358" custLinFactNeighborX="-50245" custLinFactNeighborY="-69341">
        <dgm:presLayoutVars>
          <dgm:chPref val="3"/>
        </dgm:presLayoutVars>
      </dgm:prSet>
      <dgm:spPr/>
    </dgm:pt>
    <dgm:pt modelId="{0FB9AC01-A00F-4366-A14B-7B238F14721E}" type="pres">
      <dgm:prSet presAssocID="{CECA3CCA-DCE3-4C58-B38D-9618B5253323}" presName="rootConnector" presStyleLbl="node3" presStyleIdx="1" presStyleCnt="3"/>
      <dgm:spPr/>
    </dgm:pt>
    <dgm:pt modelId="{1515A86F-24A3-44B5-BA64-9E906882B55A}" type="pres">
      <dgm:prSet presAssocID="{CECA3CCA-DCE3-4C58-B38D-9618B5253323}" presName="hierChild4" presStyleCnt="0"/>
      <dgm:spPr/>
    </dgm:pt>
    <dgm:pt modelId="{1257AB2C-26D5-448C-A394-10C2DFEAD612}" type="pres">
      <dgm:prSet presAssocID="{CECA3CCA-DCE3-4C58-B38D-9618B5253323}" presName="hierChild5" presStyleCnt="0"/>
      <dgm:spPr/>
    </dgm:pt>
    <dgm:pt modelId="{26BC50CB-00C1-4A83-A21F-DF081E7E02F8}" type="pres">
      <dgm:prSet presAssocID="{85B50059-D92B-4ACD-A6C1-EBD0C962FC29}" presName="Name48" presStyleLbl="parChTrans1D3" presStyleIdx="2" presStyleCnt="3"/>
      <dgm:spPr/>
    </dgm:pt>
    <dgm:pt modelId="{9C87E553-B0EE-4CB5-9166-0868655ECC11}" type="pres">
      <dgm:prSet presAssocID="{C1BD98D3-C007-4164-B525-9B0DB39654FD}" presName="hierRoot2" presStyleCnt="0">
        <dgm:presLayoutVars>
          <dgm:hierBranch val="init"/>
        </dgm:presLayoutVars>
      </dgm:prSet>
      <dgm:spPr/>
    </dgm:pt>
    <dgm:pt modelId="{AB516873-921A-4D7C-ABC5-E1472FB85ED6}" type="pres">
      <dgm:prSet presAssocID="{C1BD98D3-C007-4164-B525-9B0DB39654FD}" presName="rootComposite" presStyleCnt="0"/>
      <dgm:spPr/>
    </dgm:pt>
    <dgm:pt modelId="{4117C505-2FA9-4283-A0DE-7224E60EF3D0}" type="pres">
      <dgm:prSet presAssocID="{C1BD98D3-C007-4164-B525-9B0DB39654FD}" presName="rootText" presStyleLbl="node3" presStyleIdx="2" presStyleCnt="3" custScaleX="185342" custLinFactX="-48398" custLinFactY="-100000" custLinFactNeighborX="-100000" custLinFactNeighborY="-137680">
        <dgm:presLayoutVars>
          <dgm:chPref val="3"/>
        </dgm:presLayoutVars>
      </dgm:prSet>
      <dgm:spPr/>
    </dgm:pt>
    <dgm:pt modelId="{BC6C270C-07E0-4C05-82BA-519759C6EC61}" type="pres">
      <dgm:prSet presAssocID="{C1BD98D3-C007-4164-B525-9B0DB39654FD}" presName="rootConnector" presStyleLbl="node3" presStyleIdx="2" presStyleCnt="3"/>
      <dgm:spPr/>
    </dgm:pt>
    <dgm:pt modelId="{B340F67D-E426-4F7A-A57D-B74405B2F486}" type="pres">
      <dgm:prSet presAssocID="{C1BD98D3-C007-4164-B525-9B0DB39654FD}" presName="hierChild4" presStyleCnt="0"/>
      <dgm:spPr/>
    </dgm:pt>
    <dgm:pt modelId="{EE89B750-F468-4FCF-8A71-E3B8BE7AF136}" type="pres">
      <dgm:prSet presAssocID="{AD6AD61A-92E3-4BA3-B3EE-4F882508BF85}" presName="Name37" presStyleLbl="parChTrans1D4" presStyleIdx="0" presStyleCnt="4"/>
      <dgm:spPr/>
    </dgm:pt>
    <dgm:pt modelId="{DB10AE0B-E2B3-4E89-967A-E678CCC927E3}" type="pres">
      <dgm:prSet presAssocID="{87796FF5-AD85-4F98-A975-8CCFBD216729}" presName="hierRoot2" presStyleCnt="0">
        <dgm:presLayoutVars>
          <dgm:hierBranch val="init"/>
        </dgm:presLayoutVars>
      </dgm:prSet>
      <dgm:spPr/>
    </dgm:pt>
    <dgm:pt modelId="{218CA24A-5700-4B20-BDB7-DD2B276EC3AE}" type="pres">
      <dgm:prSet presAssocID="{87796FF5-AD85-4F98-A975-8CCFBD216729}" presName="rootComposite" presStyleCnt="0"/>
      <dgm:spPr/>
    </dgm:pt>
    <dgm:pt modelId="{220AFCA6-3E5D-477D-8104-702B7002B360}" type="pres">
      <dgm:prSet presAssocID="{87796FF5-AD85-4F98-A975-8CCFBD216729}" presName="rootText" presStyleLbl="node4" presStyleIdx="0" presStyleCnt="4" custScaleX="180482" custLinFactX="-1006" custLinFactY="-100000" custLinFactNeighborX="-100000" custLinFactNeighborY="-101252">
        <dgm:presLayoutVars>
          <dgm:chPref val="3"/>
        </dgm:presLayoutVars>
      </dgm:prSet>
      <dgm:spPr/>
    </dgm:pt>
    <dgm:pt modelId="{3CEF5C7D-99A3-4A18-85D6-F05658369334}" type="pres">
      <dgm:prSet presAssocID="{87796FF5-AD85-4F98-A975-8CCFBD216729}" presName="rootConnector" presStyleLbl="node4" presStyleIdx="0" presStyleCnt="4"/>
      <dgm:spPr/>
    </dgm:pt>
    <dgm:pt modelId="{CB71B2A2-B986-459C-A5C2-F5FAF6E38B32}" type="pres">
      <dgm:prSet presAssocID="{87796FF5-AD85-4F98-A975-8CCFBD216729}" presName="hierChild4" presStyleCnt="0"/>
      <dgm:spPr/>
    </dgm:pt>
    <dgm:pt modelId="{5EA27B2C-D2A2-4CF2-930B-88B3A5BBB415}" type="pres">
      <dgm:prSet presAssocID="{87796FF5-AD85-4F98-A975-8CCFBD216729}" presName="hierChild5" presStyleCnt="0"/>
      <dgm:spPr/>
    </dgm:pt>
    <dgm:pt modelId="{7498B1BC-CF3D-4181-BD3D-A132531B38FC}" type="pres">
      <dgm:prSet presAssocID="{CD16571D-7591-4D06-9A81-856009ABC29C}" presName="Name37" presStyleLbl="parChTrans1D4" presStyleIdx="1" presStyleCnt="4"/>
      <dgm:spPr/>
    </dgm:pt>
    <dgm:pt modelId="{E33EA0DD-4FCD-4F50-8272-E347AAF3035B}" type="pres">
      <dgm:prSet presAssocID="{A5247826-0DCF-4E5B-AF97-959AFEE60F8B}" presName="hierRoot2" presStyleCnt="0">
        <dgm:presLayoutVars>
          <dgm:hierBranch val="init"/>
        </dgm:presLayoutVars>
      </dgm:prSet>
      <dgm:spPr/>
    </dgm:pt>
    <dgm:pt modelId="{A8A8A2A8-FCE0-4325-8B54-298BC85C6A9C}" type="pres">
      <dgm:prSet presAssocID="{A5247826-0DCF-4E5B-AF97-959AFEE60F8B}" presName="rootComposite" presStyleCnt="0"/>
      <dgm:spPr/>
    </dgm:pt>
    <dgm:pt modelId="{9F713640-AB5C-4606-BCC9-6DE9AA950AE7}" type="pres">
      <dgm:prSet presAssocID="{A5247826-0DCF-4E5B-AF97-959AFEE60F8B}" presName="rootText" presStyleLbl="node4" presStyleIdx="1" presStyleCnt="4" custScaleX="200482" custLinFactY="-100000" custLinFactNeighborX="-50737" custLinFactNeighborY="-110026">
        <dgm:presLayoutVars>
          <dgm:chPref val="3"/>
        </dgm:presLayoutVars>
      </dgm:prSet>
      <dgm:spPr/>
    </dgm:pt>
    <dgm:pt modelId="{C5B76501-5879-4FDB-B348-4B81F8437E73}" type="pres">
      <dgm:prSet presAssocID="{A5247826-0DCF-4E5B-AF97-959AFEE60F8B}" presName="rootConnector" presStyleLbl="node4" presStyleIdx="1" presStyleCnt="4"/>
      <dgm:spPr/>
    </dgm:pt>
    <dgm:pt modelId="{BBF626B7-370F-4FF3-BFD7-981D2E066DDC}" type="pres">
      <dgm:prSet presAssocID="{A5247826-0DCF-4E5B-AF97-959AFEE60F8B}" presName="hierChild4" presStyleCnt="0"/>
      <dgm:spPr/>
    </dgm:pt>
    <dgm:pt modelId="{D515F4B8-69BE-4FEC-B3E0-FB9F9239AF32}" type="pres">
      <dgm:prSet presAssocID="{AA80B430-099E-4103-B8A5-68F84D50968F}" presName="Name37" presStyleLbl="parChTrans1D4" presStyleIdx="2" presStyleCnt="4"/>
      <dgm:spPr/>
    </dgm:pt>
    <dgm:pt modelId="{C7054AE5-FE2B-40C5-85B5-747BCB86677B}" type="pres">
      <dgm:prSet presAssocID="{02373335-F128-4BA4-98DC-85E49954F5E1}" presName="hierRoot2" presStyleCnt="0">
        <dgm:presLayoutVars>
          <dgm:hierBranch val="init"/>
        </dgm:presLayoutVars>
      </dgm:prSet>
      <dgm:spPr/>
    </dgm:pt>
    <dgm:pt modelId="{9701592B-9CE4-4A0C-A538-48862B5A9F6B}" type="pres">
      <dgm:prSet presAssocID="{02373335-F128-4BA4-98DC-85E49954F5E1}" presName="rootComposite" presStyleCnt="0"/>
      <dgm:spPr/>
    </dgm:pt>
    <dgm:pt modelId="{96ED2DAE-B40F-47E5-8671-7DD1F973BEE4}" type="pres">
      <dgm:prSet presAssocID="{02373335-F128-4BA4-98DC-85E49954F5E1}" presName="rootText" presStyleLbl="node4" presStyleIdx="2" presStyleCnt="4" custLinFactNeighborX="-16556" custLinFactNeighborY="-93982">
        <dgm:presLayoutVars>
          <dgm:chPref val="3"/>
        </dgm:presLayoutVars>
      </dgm:prSet>
      <dgm:spPr/>
    </dgm:pt>
    <dgm:pt modelId="{5FDA8ADC-C5D9-4161-BDDA-C422A0FEF83C}" type="pres">
      <dgm:prSet presAssocID="{02373335-F128-4BA4-98DC-85E49954F5E1}" presName="rootConnector" presStyleLbl="node4" presStyleIdx="2" presStyleCnt="4"/>
      <dgm:spPr/>
    </dgm:pt>
    <dgm:pt modelId="{CB2A1E39-176B-47FB-A2C0-4BB7D4C227DB}" type="pres">
      <dgm:prSet presAssocID="{02373335-F128-4BA4-98DC-85E49954F5E1}" presName="hierChild4" presStyleCnt="0"/>
      <dgm:spPr/>
    </dgm:pt>
    <dgm:pt modelId="{FD0C7EB2-A68E-4803-8D44-F595206EC87F}" type="pres">
      <dgm:prSet presAssocID="{02373335-F128-4BA4-98DC-85E49954F5E1}" presName="hierChild5" presStyleCnt="0"/>
      <dgm:spPr/>
    </dgm:pt>
    <dgm:pt modelId="{94390C61-9B67-4C6A-B8B0-C3DFE21F7FA8}" type="pres">
      <dgm:prSet presAssocID="{D50A2C0B-95EB-45D7-9123-CF20422D06CC}" presName="Name37" presStyleLbl="parChTrans1D4" presStyleIdx="3" presStyleCnt="4"/>
      <dgm:spPr/>
    </dgm:pt>
    <dgm:pt modelId="{40C8D02E-B0DB-48FD-B71C-EE0530DCBD54}" type="pres">
      <dgm:prSet presAssocID="{54492A0A-A5D8-43F5-953B-1F2BDBF738B8}" presName="hierRoot2" presStyleCnt="0">
        <dgm:presLayoutVars>
          <dgm:hierBranch val="init"/>
        </dgm:presLayoutVars>
      </dgm:prSet>
      <dgm:spPr/>
    </dgm:pt>
    <dgm:pt modelId="{2938CE26-D6A9-4DCC-B512-C3F06210D0E6}" type="pres">
      <dgm:prSet presAssocID="{54492A0A-A5D8-43F5-953B-1F2BDBF738B8}" presName="rootComposite" presStyleCnt="0"/>
      <dgm:spPr/>
    </dgm:pt>
    <dgm:pt modelId="{B4209881-B478-496A-9340-FC776426239E}" type="pres">
      <dgm:prSet presAssocID="{54492A0A-A5D8-43F5-953B-1F2BDBF738B8}" presName="rootText" presStyleLbl="node4" presStyleIdx="3" presStyleCnt="4" custScaleX="199256" custLinFactY="-162411" custLinFactNeighborX="-15726" custLinFactNeighborY="-200000">
        <dgm:presLayoutVars>
          <dgm:chPref val="3"/>
        </dgm:presLayoutVars>
      </dgm:prSet>
      <dgm:spPr/>
    </dgm:pt>
    <dgm:pt modelId="{572DF7EF-2BF2-4133-8A4E-FE2477ADA905}" type="pres">
      <dgm:prSet presAssocID="{54492A0A-A5D8-43F5-953B-1F2BDBF738B8}" presName="rootConnector" presStyleLbl="node4" presStyleIdx="3" presStyleCnt="4"/>
      <dgm:spPr/>
    </dgm:pt>
    <dgm:pt modelId="{301CBC3C-3707-4E1E-9F77-698ECEC8D703}" type="pres">
      <dgm:prSet presAssocID="{54492A0A-A5D8-43F5-953B-1F2BDBF738B8}" presName="hierChild4" presStyleCnt="0"/>
      <dgm:spPr/>
    </dgm:pt>
    <dgm:pt modelId="{2117F7C8-ED8C-4C2C-8D71-DDA96B80B2D6}" type="pres">
      <dgm:prSet presAssocID="{54492A0A-A5D8-43F5-953B-1F2BDBF738B8}" presName="hierChild5" presStyleCnt="0"/>
      <dgm:spPr/>
    </dgm:pt>
    <dgm:pt modelId="{35E1F9EA-2CB1-4FF8-B8A7-1393863D94C5}" type="pres">
      <dgm:prSet presAssocID="{A5247826-0DCF-4E5B-AF97-959AFEE60F8B}" presName="hierChild5" presStyleCnt="0"/>
      <dgm:spPr/>
    </dgm:pt>
    <dgm:pt modelId="{4F261CCF-AA1A-4209-ADE5-CE233E53B613}" type="pres">
      <dgm:prSet presAssocID="{C1BD98D3-C007-4164-B525-9B0DB39654FD}" presName="hierChild5" presStyleCnt="0"/>
      <dgm:spPr/>
    </dgm:pt>
    <dgm:pt modelId="{42D322FB-CB5C-4104-A247-4B29DF7F5CA8}" type="pres">
      <dgm:prSet presAssocID="{B4B37F5C-F3B1-4A27-A594-D721BB7AEBD9}" presName="hierChild5" presStyleCnt="0"/>
      <dgm:spPr/>
    </dgm:pt>
    <dgm:pt modelId="{5A13E6FD-940C-4EF4-B722-441CA38C49BE}" type="pres">
      <dgm:prSet presAssocID="{7B73714B-DD36-4963-B150-46FBC6588062}" presName="hierChild3" presStyleCnt="0"/>
      <dgm:spPr/>
    </dgm:pt>
    <dgm:pt modelId="{562A06B2-6ACA-4344-8597-082D69CAD5C3}" type="pres">
      <dgm:prSet presAssocID="{4F730568-1BB7-43E4-8499-4C7255A591CD}" presName="Name111" presStyleLbl="parChTrans1D2" presStyleIdx="1" presStyleCnt="2"/>
      <dgm:spPr/>
    </dgm:pt>
    <dgm:pt modelId="{D9BADE80-8429-4366-8609-61364771F5FC}" type="pres">
      <dgm:prSet presAssocID="{C62C2EB9-EB15-4A44-8173-7F09BA6B07CE}" presName="hierRoot3" presStyleCnt="0">
        <dgm:presLayoutVars>
          <dgm:hierBranch val="init"/>
        </dgm:presLayoutVars>
      </dgm:prSet>
      <dgm:spPr/>
    </dgm:pt>
    <dgm:pt modelId="{9A0D61F9-8974-4541-AA67-C4D5000F3BCD}" type="pres">
      <dgm:prSet presAssocID="{C62C2EB9-EB15-4A44-8173-7F09BA6B07CE}" presName="rootComposite3" presStyleCnt="0"/>
      <dgm:spPr/>
    </dgm:pt>
    <dgm:pt modelId="{F25CD5FB-3A1D-4AB7-B02C-F244DA931A14}" type="pres">
      <dgm:prSet presAssocID="{C62C2EB9-EB15-4A44-8173-7F09BA6B07CE}" presName="rootText3" presStyleLbl="asst1" presStyleIdx="0" presStyleCnt="1" custScaleX="135421" custLinFactX="-200000" custLinFactNeighborX="-215182" custLinFactNeighborY="31929">
        <dgm:presLayoutVars>
          <dgm:chPref val="3"/>
        </dgm:presLayoutVars>
      </dgm:prSet>
      <dgm:spPr/>
    </dgm:pt>
    <dgm:pt modelId="{D1CF9A56-334D-4157-A817-4C248D19614B}" type="pres">
      <dgm:prSet presAssocID="{C62C2EB9-EB15-4A44-8173-7F09BA6B07CE}" presName="rootConnector3" presStyleLbl="asst1" presStyleIdx="0" presStyleCnt="1"/>
      <dgm:spPr/>
    </dgm:pt>
    <dgm:pt modelId="{26A03644-C7EB-4256-8E40-2F2E1FDEA9D6}" type="pres">
      <dgm:prSet presAssocID="{C62C2EB9-EB15-4A44-8173-7F09BA6B07CE}" presName="hierChild6" presStyleCnt="0"/>
      <dgm:spPr/>
    </dgm:pt>
    <dgm:pt modelId="{9A2CFBBC-7F87-4932-A79C-333394DD3F6A}" type="pres">
      <dgm:prSet presAssocID="{C62C2EB9-EB15-4A44-8173-7F09BA6B07CE}" presName="hierChild7" presStyleCnt="0"/>
      <dgm:spPr/>
    </dgm:pt>
  </dgm:ptLst>
  <dgm:cxnLst>
    <dgm:cxn modelId="{9551AE02-887E-46E8-B2B4-2FE88BAC2898}" type="presOf" srcId="{87796FF5-AD85-4F98-A975-8CCFBD216729}" destId="{3CEF5C7D-99A3-4A18-85D6-F05658369334}" srcOrd="1" destOrd="0" presId="urn:microsoft.com/office/officeart/2005/8/layout/orgChart1"/>
    <dgm:cxn modelId="{C2843F03-F335-4427-ACA9-B5D180DD2C9D}" type="presOf" srcId="{02373335-F128-4BA4-98DC-85E49954F5E1}" destId="{5FDA8ADC-C5D9-4161-BDDA-C422A0FEF83C}" srcOrd="1" destOrd="0" presId="urn:microsoft.com/office/officeart/2005/8/layout/orgChart1"/>
    <dgm:cxn modelId="{9F5D4306-970E-4EC0-9F80-0673E102E4FF}" type="presOf" srcId="{C1BD98D3-C007-4164-B525-9B0DB39654FD}" destId="{4117C505-2FA9-4283-A0DE-7224E60EF3D0}" srcOrd="0" destOrd="0" presId="urn:microsoft.com/office/officeart/2005/8/layout/orgChart1"/>
    <dgm:cxn modelId="{CA5C7206-FCA5-490F-A082-D1D82F94E83D}" type="presOf" srcId="{CECA3CCA-DCE3-4C58-B38D-9618B5253323}" destId="{B32EED4A-26AC-4413-BC09-5978C2C892BE}" srcOrd="0" destOrd="0" presId="urn:microsoft.com/office/officeart/2005/8/layout/orgChart1"/>
    <dgm:cxn modelId="{2385E806-81C7-445A-A4BE-AB7859EC99A7}" type="presOf" srcId="{AA80B430-099E-4103-B8A5-68F84D50968F}" destId="{D515F4B8-69BE-4FEC-B3E0-FB9F9239AF32}" srcOrd="0" destOrd="0" presId="urn:microsoft.com/office/officeart/2005/8/layout/orgChart1"/>
    <dgm:cxn modelId="{E32D0107-75B7-4435-AF7B-475B9459A1EB}" srcId="{7B73714B-DD36-4963-B150-46FBC6588062}" destId="{C62C2EB9-EB15-4A44-8173-7F09BA6B07CE}" srcOrd="0" destOrd="0" parTransId="{4F730568-1BB7-43E4-8499-4C7255A591CD}" sibTransId="{2C7B2144-982E-43DC-8F89-EA3F12F6557F}"/>
    <dgm:cxn modelId="{E1470B09-43CC-454E-88DC-866BF51FF6D7}" srcId="{FE881313-F46B-44DB-87A9-CD651373022F}" destId="{7B73714B-DD36-4963-B150-46FBC6588062}" srcOrd="0" destOrd="0" parTransId="{994BCF7D-9C8C-4522-A35E-E4425294B6EE}" sibTransId="{25A59339-A2B0-418F-A682-96BCD76537D0}"/>
    <dgm:cxn modelId="{97182D0A-390D-49C7-9AA2-13B13B74CE69}" type="presOf" srcId="{AD6AD61A-92E3-4BA3-B3EE-4F882508BF85}" destId="{EE89B750-F468-4FCF-8A71-E3B8BE7AF136}" srcOrd="0" destOrd="0" presId="urn:microsoft.com/office/officeart/2005/8/layout/orgChart1"/>
    <dgm:cxn modelId="{25F1B30C-9D90-486A-A5DB-8022025C03BA}" type="presOf" srcId="{7B73714B-DD36-4963-B150-46FBC6588062}" destId="{48D39CC1-C563-441E-85FE-DEBDF7321F91}" srcOrd="0" destOrd="0" presId="urn:microsoft.com/office/officeart/2005/8/layout/orgChart1"/>
    <dgm:cxn modelId="{1B7E9210-2260-43C8-975D-1D1C67F7D645}" type="presOf" srcId="{87796FF5-AD85-4F98-A975-8CCFBD216729}" destId="{220AFCA6-3E5D-477D-8104-702B7002B360}" srcOrd="0" destOrd="0" presId="urn:microsoft.com/office/officeart/2005/8/layout/orgChart1"/>
    <dgm:cxn modelId="{57799E1D-2D99-4A27-8D1E-8EB852D59304}" srcId="{B4B37F5C-F3B1-4A27-A594-D721BB7AEBD9}" destId="{CECA3CCA-DCE3-4C58-B38D-9618B5253323}" srcOrd="1" destOrd="0" parTransId="{6545A03F-DED6-4991-80D3-4F515C3EE30E}" sibTransId="{A73DA9A6-2E2F-4081-8156-6806E431DE95}"/>
    <dgm:cxn modelId="{D5598C1E-77BB-45AB-B51F-1DDCED4AA7B2}" type="presOf" srcId="{C62C2EB9-EB15-4A44-8173-7F09BA6B07CE}" destId="{D1CF9A56-334D-4157-A817-4C248D19614B}" srcOrd="1" destOrd="0" presId="urn:microsoft.com/office/officeart/2005/8/layout/orgChart1"/>
    <dgm:cxn modelId="{0063E71E-1090-4879-8A31-6CE6317B32BB}" type="presOf" srcId="{54492A0A-A5D8-43F5-953B-1F2BDBF738B8}" destId="{B4209881-B478-496A-9340-FC776426239E}" srcOrd="0" destOrd="0" presId="urn:microsoft.com/office/officeart/2005/8/layout/orgChart1"/>
    <dgm:cxn modelId="{E7F79737-0CBC-4BFD-BAA0-8569419C3789}" type="presOf" srcId="{6545A03F-DED6-4991-80D3-4F515C3EE30E}" destId="{3F4FCDFA-3AAE-4FE1-AB22-E763A6D60B2A}" srcOrd="0" destOrd="0" presId="urn:microsoft.com/office/officeart/2005/8/layout/orgChart1"/>
    <dgm:cxn modelId="{A7EB7839-B875-488B-9B96-BA441BF93FA4}" type="presOf" srcId="{CECA3CCA-DCE3-4C58-B38D-9618B5253323}" destId="{0FB9AC01-A00F-4366-A14B-7B238F14721E}" srcOrd="1" destOrd="0" presId="urn:microsoft.com/office/officeart/2005/8/layout/orgChart1"/>
    <dgm:cxn modelId="{D47BD43A-7C36-4E11-9B3E-AAFCDC57265A}" srcId="{C1BD98D3-C007-4164-B525-9B0DB39654FD}" destId="{87796FF5-AD85-4F98-A975-8CCFBD216729}" srcOrd="0" destOrd="0" parTransId="{AD6AD61A-92E3-4BA3-B3EE-4F882508BF85}" sibTransId="{1B2A85BF-619D-4CF1-837C-C89732DABAD5}"/>
    <dgm:cxn modelId="{BAFEC43B-4AE1-4863-BCCB-028C73C986CF}" type="presOf" srcId="{85B50059-D92B-4ACD-A6C1-EBD0C962FC29}" destId="{26BC50CB-00C1-4A83-A21F-DF081E7E02F8}" srcOrd="0" destOrd="0" presId="urn:microsoft.com/office/officeart/2005/8/layout/orgChart1"/>
    <dgm:cxn modelId="{AED07741-93A1-46B9-8D88-EA2C7D1CFDD2}" type="presOf" srcId="{4F730568-1BB7-43E4-8499-4C7255A591CD}" destId="{562A06B2-6ACA-4344-8597-082D69CAD5C3}" srcOrd="0" destOrd="0" presId="urn:microsoft.com/office/officeart/2005/8/layout/orgChart1"/>
    <dgm:cxn modelId="{20D6FE44-A70A-4F06-A38B-994ED2616CEA}" type="presOf" srcId="{C62C2EB9-EB15-4A44-8173-7F09BA6B07CE}" destId="{F25CD5FB-3A1D-4AB7-B02C-F244DA931A14}" srcOrd="0" destOrd="0" presId="urn:microsoft.com/office/officeart/2005/8/layout/orgChart1"/>
    <dgm:cxn modelId="{B2FAAA45-B287-4D96-9007-1C1F53A77ACF}" type="presOf" srcId="{02373335-F128-4BA4-98DC-85E49954F5E1}" destId="{96ED2DAE-B40F-47E5-8671-7DD1F973BEE4}" srcOrd="0" destOrd="0" presId="urn:microsoft.com/office/officeart/2005/8/layout/orgChart1"/>
    <dgm:cxn modelId="{02F14C69-64DE-4E22-9D4C-CDE5866DD969}" type="presOf" srcId="{50E6BCFD-8F40-47AE-84BA-221BBEA30E8B}" destId="{92E82581-E301-40FA-9681-9ED028B4A0FF}" srcOrd="0" destOrd="0" presId="urn:microsoft.com/office/officeart/2005/8/layout/orgChart1"/>
    <dgm:cxn modelId="{D593E669-6206-4422-B7DD-F05E0B66993D}" type="presOf" srcId="{7B73714B-DD36-4963-B150-46FBC6588062}" destId="{76E03C6C-C00B-4984-9DCF-DB5261A9EAAC}" srcOrd="1" destOrd="0" presId="urn:microsoft.com/office/officeart/2005/8/layout/orgChart1"/>
    <dgm:cxn modelId="{C8F45F6C-F00D-484A-BF14-C1F7409B4029}" type="presOf" srcId="{50E6BCFD-8F40-47AE-84BA-221BBEA30E8B}" destId="{E2120AC4-5AF2-46C0-AF43-6395541B62F9}" srcOrd="1" destOrd="0" presId="urn:microsoft.com/office/officeart/2005/8/layout/orgChart1"/>
    <dgm:cxn modelId="{062BB44C-F4E0-434F-B77A-F610A53B51D2}" srcId="{A5247826-0DCF-4E5B-AF97-959AFEE60F8B}" destId="{02373335-F128-4BA4-98DC-85E49954F5E1}" srcOrd="0" destOrd="0" parTransId="{AA80B430-099E-4103-B8A5-68F84D50968F}" sibTransId="{4F087EBC-F07C-41E0-9379-CBFD0FC9FD7B}"/>
    <dgm:cxn modelId="{0AE41751-9EDC-413B-810E-657E78458B01}" type="presOf" srcId="{C1BD98D3-C007-4164-B525-9B0DB39654FD}" destId="{BC6C270C-07E0-4C05-82BA-519759C6EC61}" srcOrd="1" destOrd="0" presId="urn:microsoft.com/office/officeart/2005/8/layout/orgChart1"/>
    <dgm:cxn modelId="{7AAA5474-D082-4C4A-8CCC-ADAA00EAFDA0}" type="presOf" srcId="{55274FD6-98E9-4D50-B57E-F06CC6B33767}" destId="{00CBFC23-098C-4789-9841-6F69A8804459}" srcOrd="0" destOrd="0" presId="urn:microsoft.com/office/officeart/2005/8/layout/orgChart1"/>
    <dgm:cxn modelId="{1D1A1075-BA15-423B-BA86-1FD1774AAF0F}" type="presOf" srcId="{FE881313-F46B-44DB-87A9-CD651373022F}" destId="{FA3F0446-77D2-40C5-B3CB-C1774E02E181}" srcOrd="0" destOrd="0" presId="urn:microsoft.com/office/officeart/2005/8/layout/orgChart1"/>
    <dgm:cxn modelId="{5D3E5B78-8915-44B5-BDBD-0CAAE254FE71}" type="presOf" srcId="{B4B37F5C-F3B1-4A27-A594-D721BB7AEBD9}" destId="{719FD8BE-DCB3-4E91-A229-9CEAE73F4A97}" srcOrd="1" destOrd="0" presId="urn:microsoft.com/office/officeart/2005/8/layout/orgChart1"/>
    <dgm:cxn modelId="{2021768C-8458-4BA7-8BB4-09E0FB69F56C}" srcId="{7B73714B-DD36-4963-B150-46FBC6588062}" destId="{B4B37F5C-F3B1-4A27-A594-D721BB7AEBD9}" srcOrd="1" destOrd="0" parTransId="{7A0DE789-4D53-418A-B844-5D349CB0E45F}" sibTransId="{AF0F9EE1-82CA-44C6-9031-BF568C1EE6F3}"/>
    <dgm:cxn modelId="{C28E2E9B-4695-45EE-8128-A65F65620467}" type="presOf" srcId="{A5247826-0DCF-4E5B-AF97-959AFEE60F8B}" destId="{C5B76501-5879-4FDB-B348-4B81F8437E73}" srcOrd="1" destOrd="0" presId="urn:microsoft.com/office/officeart/2005/8/layout/orgChart1"/>
    <dgm:cxn modelId="{C04236AB-1C81-4662-85F7-FEE2A6B167D9}" srcId="{C1BD98D3-C007-4164-B525-9B0DB39654FD}" destId="{A5247826-0DCF-4E5B-AF97-959AFEE60F8B}" srcOrd="1" destOrd="0" parTransId="{CD16571D-7591-4D06-9A81-856009ABC29C}" sibTransId="{ACC07097-4EC3-40B0-83F2-60EED46924A8}"/>
    <dgm:cxn modelId="{1EDB4ABE-ACE3-41B9-9CF6-E3160FE474B7}" type="presOf" srcId="{54492A0A-A5D8-43F5-953B-1F2BDBF738B8}" destId="{572DF7EF-2BF2-4133-8A4E-FE2477ADA905}" srcOrd="1" destOrd="0" presId="urn:microsoft.com/office/officeart/2005/8/layout/orgChart1"/>
    <dgm:cxn modelId="{441C8EC6-91EA-4189-9D5B-AE59E01B875D}" type="presOf" srcId="{B4B37F5C-F3B1-4A27-A594-D721BB7AEBD9}" destId="{F7537CC6-5A4B-4CC3-A940-E7ED739294FD}" srcOrd="0" destOrd="0" presId="urn:microsoft.com/office/officeart/2005/8/layout/orgChart1"/>
    <dgm:cxn modelId="{4955B4C7-41A5-4340-8170-AA0DC4ADC0C6}" srcId="{B4B37F5C-F3B1-4A27-A594-D721BB7AEBD9}" destId="{50E6BCFD-8F40-47AE-84BA-221BBEA30E8B}" srcOrd="0" destOrd="0" parTransId="{55274FD6-98E9-4D50-B57E-F06CC6B33767}" sibTransId="{44204B5D-B018-4185-985D-88B540F43DED}"/>
    <dgm:cxn modelId="{5ABCA0CC-C8C5-41C7-AD45-03EACF92D30A}" srcId="{B4B37F5C-F3B1-4A27-A594-D721BB7AEBD9}" destId="{C1BD98D3-C007-4164-B525-9B0DB39654FD}" srcOrd="2" destOrd="0" parTransId="{85B50059-D92B-4ACD-A6C1-EBD0C962FC29}" sibTransId="{A606D163-5352-444B-9D94-FD87110B3372}"/>
    <dgm:cxn modelId="{345024D7-B138-4725-8197-C85BC4241022}" type="presOf" srcId="{A5247826-0DCF-4E5B-AF97-959AFEE60F8B}" destId="{9F713640-AB5C-4606-BCC9-6DE9AA950AE7}" srcOrd="0" destOrd="0" presId="urn:microsoft.com/office/officeart/2005/8/layout/orgChart1"/>
    <dgm:cxn modelId="{2D844FD7-397B-44E3-9AE2-C662B4647F9F}" type="presOf" srcId="{7A0DE789-4D53-418A-B844-5D349CB0E45F}" destId="{19A184F4-CBBF-4F9A-8EC3-118B5241FFE0}" srcOrd="0" destOrd="0" presId="urn:microsoft.com/office/officeart/2005/8/layout/orgChart1"/>
    <dgm:cxn modelId="{14FE96DB-37E9-45A4-926B-202CA4079F5D}" type="presOf" srcId="{D50A2C0B-95EB-45D7-9123-CF20422D06CC}" destId="{94390C61-9B67-4C6A-B8B0-C3DFE21F7FA8}" srcOrd="0" destOrd="0" presId="urn:microsoft.com/office/officeart/2005/8/layout/orgChart1"/>
    <dgm:cxn modelId="{4B1B9CE2-B5A3-4B7D-9400-C9FCC3E66BB3}" type="presOf" srcId="{CD16571D-7591-4D06-9A81-856009ABC29C}" destId="{7498B1BC-CF3D-4181-BD3D-A132531B38FC}" srcOrd="0" destOrd="0" presId="urn:microsoft.com/office/officeart/2005/8/layout/orgChart1"/>
    <dgm:cxn modelId="{5677BFFA-322D-4E98-930D-7037735466F0}" srcId="{A5247826-0DCF-4E5B-AF97-959AFEE60F8B}" destId="{54492A0A-A5D8-43F5-953B-1F2BDBF738B8}" srcOrd="1" destOrd="0" parTransId="{D50A2C0B-95EB-45D7-9123-CF20422D06CC}" sibTransId="{9E75F3C4-087E-4990-89A6-E8B71D7A2735}"/>
    <dgm:cxn modelId="{31DE5D47-9B25-41E2-B1C4-D9A775A92264}" type="presParOf" srcId="{FA3F0446-77D2-40C5-B3CB-C1774E02E181}" destId="{976F5ADD-EF3F-4459-B748-93B2C0D8A8A4}" srcOrd="0" destOrd="0" presId="urn:microsoft.com/office/officeart/2005/8/layout/orgChart1"/>
    <dgm:cxn modelId="{230CE87D-FA89-4CCC-B969-0941B66BB992}" type="presParOf" srcId="{976F5ADD-EF3F-4459-B748-93B2C0D8A8A4}" destId="{757681C0-BDFF-4F84-9B0A-0F4BBA45C71D}" srcOrd="0" destOrd="0" presId="urn:microsoft.com/office/officeart/2005/8/layout/orgChart1"/>
    <dgm:cxn modelId="{12D316DB-B6CF-49D3-8EA3-5F97C99FEE40}" type="presParOf" srcId="{757681C0-BDFF-4F84-9B0A-0F4BBA45C71D}" destId="{48D39CC1-C563-441E-85FE-DEBDF7321F91}" srcOrd="0" destOrd="0" presId="urn:microsoft.com/office/officeart/2005/8/layout/orgChart1"/>
    <dgm:cxn modelId="{62A8CB32-01D5-494F-9EA4-F5FC3125E715}" type="presParOf" srcId="{757681C0-BDFF-4F84-9B0A-0F4BBA45C71D}" destId="{76E03C6C-C00B-4984-9DCF-DB5261A9EAAC}" srcOrd="1" destOrd="0" presId="urn:microsoft.com/office/officeart/2005/8/layout/orgChart1"/>
    <dgm:cxn modelId="{EC591547-85DC-4987-86A8-C88003C46761}" type="presParOf" srcId="{976F5ADD-EF3F-4459-B748-93B2C0D8A8A4}" destId="{ECD36056-8668-4371-A2F0-88CF2904CE47}" srcOrd="1" destOrd="0" presId="urn:microsoft.com/office/officeart/2005/8/layout/orgChart1"/>
    <dgm:cxn modelId="{5A9B56EE-B1C1-42B5-AEEA-3B26BAC03343}" type="presParOf" srcId="{ECD36056-8668-4371-A2F0-88CF2904CE47}" destId="{19A184F4-CBBF-4F9A-8EC3-118B5241FFE0}" srcOrd="0" destOrd="0" presId="urn:microsoft.com/office/officeart/2005/8/layout/orgChart1"/>
    <dgm:cxn modelId="{E6C797D3-9819-40A2-83BE-DD573A84D88C}" type="presParOf" srcId="{ECD36056-8668-4371-A2F0-88CF2904CE47}" destId="{148F28B6-194F-4226-81EC-3478616B2BE5}" srcOrd="1" destOrd="0" presId="urn:microsoft.com/office/officeart/2005/8/layout/orgChart1"/>
    <dgm:cxn modelId="{9455C431-A97F-4AC2-A0B7-B28683B3D729}" type="presParOf" srcId="{148F28B6-194F-4226-81EC-3478616B2BE5}" destId="{C9AFD68B-5778-46FC-B2C4-01839964CF8A}" srcOrd="0" destOrd="0" presId="urn:microsoft.com/office/officeart/2005/8/layout/orgChart1"/>
    <dgm:cxn modelId="{FB229089-9C9D-475B-AD7D-403BCA9D0CE9}" type="presParOf" srcId="{C9AFD68B-5778-46FC-B2C4-01839964CF8A}" destId="{F7537CC6-5A4B-4CC3-A940-E7ED739294FD}" srcOrd="0" destOrd="0" presId="urn:microsoft.com/office/officeart/2005/8/layout/orgChart1"/>
    <dgm:cxn modelId="{29034A7A-F8BD-4244-98B0-4E2AA7C60CC0}" type="presParOf" srcId="{C9AFD68B-5778-46FC-B2C4-01839964CF8A}" destId="{719FD8BE-DCB3-4E91-A229-9CEAE73F4A97}" srcOrd="1" destOrd="0" presId="urn:microsoft.com/office/officeart/2005/8/layout/orgChart1"/>
    <dgm:cxn modelId="{831DBF4C-13D4-40BB-8993-675DC844FDAD}" type="presParOf" srcId="{148F28B6-194F-4226-81EC-3478616B2BE5}" destId="{785753C0-DC04-4403-9D69-B9E80CD9D045}" srcOrd="1" destOrd="0" presId="urn:microsoft.com/office/officeart/2005/8/layout/orgChart1"/>
    <dgm:cxn modelId="{9DFA5314-5B70-45C5-9324-19B1A46E556D}" type="presParOf" srcId="{785753C0-DC04-4403-9D69-B9E80CD9D045}" destId="{00CBFC23-098C-4789-9841-6F69A8804459}" srcOrd="0" destOrd="0" presId="urn:microsoft.com/office/officeart/2005/8/layout/orgChart1"/>
    <dgm:cxn modelId="{4B9F4F91-F0EB-4ED9-84BF-2485067B22D3}" type="presParOf" srcId="{785753C0-DC04-4403-9D69-B9E80CD9D045}" destId="{4B8ED6AA-C640-4E05-8F0F-74AA8F48B751}" srcOrd="1" destOrd="0" presId="urn:microsoft.com/office/officeart/2005/8/layout/orgChart1"/>
    <dgm:cxn modelId="{85534AC3-38D4-4937-BF44-218F0C3CE8E2}" type="presParOf" srcId="{4B8ED6AA-C640-4E05-8F0F-74AA8F48B751}" destId="{54121C36-2FDF-4C8F-AFC7-4625C6CC440F}" srcOrd="0" destOrd="0" presId="urn:microsoft.com/office/officeart/2005/8/layout/orgChart1"/>
    <dgm:cxn modelId="{CF929DA6-1E65-421D-88D2-8F77D01C69B3}" type="presParOf" srcId="{54121C36-2FDF-4C8F-AFC7-4625C6CC440F}" destId="{92E82581-E301-40FA-9681-9ED028B4A0FF}" srcOrd="0" destOrd="0" presId="urn:microsoft.com/office/officeart/2005/8/layout/orgChart1"/>
    <dgm:cxn modelId="{A8CD4FC7-2AD5-41F6-9A55-0C82B6D03DC7}" type="presParOf" srcId="{54121C36-2FDF-4C8F-AFC7-4625C6CC440F}" destId="{E2120AC4-5AF2-46C0-AF43-6395541B62F9}" srcOrd="1" destOrd="0" presId="urn:microsoft.com/office/officeart/2005/8/layout/orgChart1"/>
    <dgm:cxn modelId="{B110A70D-8E8B-4072-8BC2-7AF99CB41B14}" type="presParOf" srcId="{4B8ED6AA-C640-4E05-8F0F-74AA8F48B751}" destId="{305B4B93-40E7-486B-BDEA-3BE562DC2DBE}" srcOrd="1" destOrd="0" presId="urn:microsoft.com/office/officeart/2005/8/layout/orgChart1"/>
    <dgm:cxn modelId="{69DF3ACF-2D3B-44D0-BEF6-075AE192755F}" type="presParOf" srcId="{4B8ED6AA-C640-4E05-8F0F-74AA8F48B751}" destId="{CC8D9FB1-5432-422B-9C12-9B734B01EA65}" srcOrd="2" destOrd="0" presId="urn:microsoft.com/office/officeart/2005/8/layout/orgChart1"/>
    <dgm:cxn modelId="{D0DC4265-65AA-4989-89BB-B14E3AB21A4F}" type="presParOf" srcId="{785753C0-DC04-4403-9D69-B9E80CD9D045}" destId="{3F4FCDFA-3AAE-4FE1-AB22-E763A6D60B2A}" srcOrd="2" destOrd="0" presId="urn:microsoft.com/office/officeart/2005/8/layout/orgChart1"/>
    <dgm:cxn modelId="{923738DF-B30B-4405-A2AA-547A6884084A}" type="presParOf" srcId="{785753C0-DC04-4403-9D69-B9E80CD9D045}" destId="{BD3F1A29-0301-4964-AFE8-11FE647F7160}" srcOrd="3" destOrd="0" presId="urn:microsoft.com/office/officeart/2005/8/layout/orgChart1"/>
    <dgm:cxn modelId="{C00B210E-55AB-47CA-B04C-F8C3661BF27F}" type="presParOf" srcId="{BD3F1A29-0301-4964-AFE8-11FE647F7160}" destId="{08F2D4EA-4CDD-4AFC-AE55-728C3CA16F39}" srcOrd="0" destOrd="0" presId="urn:microsoft.com/office/officeart/2005/8/layout/orgChart1"/>
    <dgm:cxn modelId="{2463CD0E-929B-4F7A-A965-26E81D383684}" type="presParOf" srcId="{08F2D4EA-4CDD-4AFC-AE55-728C3CA16F39}" destId="{B32EED4A-26AC-4413-BC09-5978C2C892BE}" srcOrd="0" destOrd="0" presId="urn:microsoft.com/office/officeart/2005/8/layout/orgChart1"/>
    <dgm:cxn modelId="{9AF52EE4-0FAD-4844-92BE-6C6C23FCD2A2}" type="presParOf" srcId="{08F2D4EA-4CDD-4AFC-AE55-728C3CA16F39}" destId="{0FB9AC01-A00F-4366-A14B-7B238F14721E}" srcOrd="1" destOrd="0" presId="urn:microsoft.com/office/officeart/2005/8/layout/orgChart1"/>
    <dgm:cxn modelId="{48A448E2-901F-445F-B600-A2B519C48EA0}" type="presParOf" srcId="{BD3F1A29-0301-4964-AFE8-11FE647F7160}" destId="{1515A86F-24A3-44B5-BA64-9E906882B55A}" srcOrd="1" destOrd="0" presId="urn:microsoft.com/office/officeart/2005/8/layout/orgChart1"/>
    <dgm:cxn modelId="{D818AF35-DA3C-4EDF-9271-312EC5D88757}" type="presParOf" srcId="{BD3F1A29-0301-4964-AFE8-11FE647F7160}" destId="{1257AB2C-26D5-448C-A394-10C2DFEAD612}" srcOrd="2" destOrd="0" presId="urn:microsoft.com/office/officeart/2005/8/layout/orgChart1"/>
    <dgm:cxn modelId="{ED4C8B8B-A7DB-4EA2-953A-4C9EE3518E99}" type="presParOf" srcId="{785753C0-DC04-4403-9D69-B9E80CD9D045}" destId="{26BC50CB-00C1-4A83-A21F-DF081E7E02F8}" srcOrd="4" destOrd="0" presId="urn:microsoft.com/office/officeart/2005/8/layout/orgChart1"/>
    <dgm:cxn modelId="{00ABDEB0-6E59-4620-8058-CE0704A92E73}" type="presParOf" srcId="{785753C0-DC04-4403-9D69-B9E80CD9D045}" destId="{9C87E553-B0EE-4CB5-9166-0868655ECC11}" srcOrd="5" destOrd="0" presId="urn:microsoft.com/office/officeart/2005/8/layout/orgChart1"/>
    <dgm:cxn modelId="{5E7CB6F0-D0A1-49C4-9CDF-782DB0E12447}" type="presParOf" srcId="{9C87E553-B0EE-4CB5-9166-0868655ECC11}" destId="{AB516873-921A-4D7C-ABC5-E1472FB85ED6}" srcOrd="0" destOrd="0" presId="urn:microsoft.com/office/officeart/2005/8/layout/orgChart1"/>
    <dgm:cxn modelId="{4C7CBEF3-EA7B-432B-8B60-8F4DEEA0AFC4}" type="presParOf" srcId="{AB516873-921A-4D7C-ABC5-E1472FB85ED6}" destId="{4117C505-2FA9-4283-A0DE-7224E60EF3D0}" srcOrd="0" destOrd="0" presId="urn:microsoft.com/office/officeart/2005/8/layout/orgChart1"/>
    <dgm:cxn modelId="{FFE58D46-C9D9-4A21-BB79-DD4A2A3E752B}" type="presParOf" srcId="{AB516873-921A-4D7C-ABC5-E1472FB85ED6}" destId="{BC6C270C-07E0-4C05-82BA-519759C6EC61}" srcOrd="1" destOrd="0" presId="urn:microsoft.com/office/officeart/2005/8/layout/orgChart1"/>
    <dgm:cxn modelId="{C9FE5ED2-3F03-4C8B-94ED-0F0937721BFD}" type="presParOf" srcId="{9C87E553-B0EE-4CB5-9166-0868655ECC11}" destId="{B340F67D-E426-4F7A-A57D-B74405B2F486}" srcOrd="1" destOrd="0" presId="urn:microsoft.com/office/officeart/2005/8/layout/orgChart1"/>
    <dgm:cxn modelId="{90E40735-2F81-429E-811B-E850EF2F0495}" type="presParOf" srcId="{B340F67D-E426-4F7A-A57D-B74405B2F486}" destId="{EE89B750-F468-4FCF-8A71-E3B8BE7AF136}" srcOrd="0" destOrd="0" presId="urn:microsoft.com/office/officeart/2005/8/layout/orgChart1"/>
    <dgm:cxn modelId="{96C4D356-BA82-44E6-853B-A4516B852A18}" type="presParOf" srcId="{B340F67D-E426-4F7A-A57D-B74405B2F486}" destId="{DB10AE0B-E2B3-4E89-967A-E678CCC927E3}" srcOrd="1" destOrd="0" presId="urn:microsoft.com/office/officeart/2005/8/layout/orgChart1"/>
    <dgm:cxn modelId="{9F71BBBC-7C91-4CD9-B86A-7C6B04D45A33}" type="presParOf" srcId="{DB10AE0B-E2B3-4E89-967A-E678CCC927E3}" destId="{218CA24A-5700-4B20-BDB7-DD2B276EC3AE}" srcOrd="0" destOrd="0" presId="urn:microsoft.com/office/officeart/2005/8/layout/orgChart1"/>
    <dgm:cxn modelId="{07444DDB-F560-4569-BD12-90ADCB07CD76}" type="presParOf" srcId="{218CA24A-5700-4B20-BDB7-DD2B276EC3AE}" destId="{220AFCA6-3E5D-477D-8104-702B7002B360}" srcOrd="0" destOrd="0" presId="urn:microsoft.com/office/officeart/2005/8/layout/orgChart1"/>
    <dgm:cxn modelId="{741BE8BB-D282-4A58-9EA2-9641CEFE28C6}" type="presParOf" srcId="{218CA24A-5700-4B20-BDB7-DD2B276EC3AE}" destId="{3CEF5C7D-99A3-4A18-85D6-F05658369334}" srcOrd="1" destOrd="0" presId="urn:microsoft.com/office/officeart/2005/8/layout/orgChart1"/>
    <dgm:cxn modelId="{76F4E3C7-C861-4481-81E9-6005B7ACBE88}" type="presParOf" srcId="{DB10AE0B-E2B3-4E89-967A-E678CCC927E3}" destId="{CB71B2A2-B986-459C-A5C2-F5FAF6E38B32}" srcOrd="1" destOrd="0" presId="urn:microsoft.com/office/officeart/2005/8/layout/orgChart1"/>
    <dgm:cxn modelId="{8F8BF3BF-8196-4372-BA17-631C93C7BF71}" type="presParOf" srcId="{DB10AE0B-E2B3-4E89-967A-E678CCC927E3}" destId="{5EA27B2C-D2A2-4CF2-930B-88B3A5BBB415}" srcOrd="2" destOrd="0" presId="urn:microsoft.com/office/officeart/2005/8/layout/orgChart1"/>
    <dgm:cxn modelId="{34942C51-9FCE-4885-AA1A-3804B8E0B737}" type="presParOf" srcId="{B340F67D-E426-4F7A-A57D-B74405B2F486}" destId="{7498B1BC-CF3D-4181-BD3D-A132531B38FC}" srcOrd="2" destOrd="0" presId="urn:microsoft.com/office/officeart/2005/8/layout/orgChart1"/>
    <dgm:cxn modelId="{440A8227-DAAC-4690-BC9A-A6C948F539EC}" type="presParOf" srcId="{B340F67D-E426-4F7A-A57D-B74405B2F486}" destId="{E33EA0DD-4FCD-4F50-8272-E347AAF3035B}" srcOrd="3" destOrd="0" presId="urn:microsoft.com/office/officeart/2005/8/layout/orgChart1"/>
    <dgm:cxn modelId="{C90E8286-B0FB-41D2-819B-4441F307BEDC}" type="presParOf" srcId="{E33EA0DD-4FCD-4F50-8272-E347AAF3035B}" destId="{A8A8A2A8-FCE0-4325-8B54-298BC85C6A9C}" srcOrd="0" destOrd="0" presId="urn:microsoft.com/office/officeart/2005/8/layout/orgChart1"/>
    <dgm:cxn modelId="{A80F0F03-0CD7-40E1-BAC5-285026A4A240}" type="presParOf" srcId="{A8A8A2A8-FCE0-4325-8B54-298BC85C6A9C}" destId="{9F713640-AB5C-4606-BCC9-6DE9AA950AE7}" srcOrd="0" destOrd="0" presId="urn:microsoft.com/office/officeart/2005/8/layout/orgChart1"/>
    <dgm:cxn modelId="{07EDEEC0-A3C0-4302-BEDB-F3E0A98EC8E6}" type="presParOf" srcId="{A8A8A2A8-FCE0-4325-8B54-298BC85C6A9C}" destId="{C5B76501-5879-4FDB-B348-4B81F8437E73}" srcOrd="1" destOrd="0" presId="urn:microsoft.com/office/officeart/2005/8/layout/orgChart1"/>
    <dgm:cxn modelId="{5D814A38-46FB-4E86-BD85-A006336D706A}" type="presParOf" srcId="{E33EA0DD-4FCD-4F50-8272-E347AAF3035B}" destId="{BBF626B7-370F-4FF3-BFD7-981D2E066DDC}" srcOrd="1" destOrd="0" presId="urn:microsoft.com/office/officeart/2005/8/layout/orgChart1"/>
    <dgm:cxn modelId="{19B6DF9B-D788-4CFE-9254-DD139241B35B}" type="presParOf" srcId="{BBF626B7-370F-4FF3-BFD7-981D2E066DDC}" destId="{D515F4B8-69BE-4FEC-B3E0-FB9F9239AF32}" srcOrd="0" destOrd="0" presId="urn:microsoft.com/office/officeart/2005/8/layout/orgChart1"/>
    <dgm:cxn modelId="{C34F1382-24C8-4232-B778-3ECCA66C3B9F}" type="presParOf" srcId="{BBF626B7-370F-4FF3-BFD7-981D2E066DDC}" destId="{C7054AE5-FE2B-40C5-85B5-747BCB86677B}" srcOrd="1" destOrd="0" presId="urn:microsoft.com/office/officeart/2005/8/layout/orgChart1"/>
    <dgm:cxn modelId="{AEA5D8E7-A2A4-41D4-87E3-D9AC86C304F1}" type="presParOf" srcId="{C7054AE5-FE2B-40C5-85B5-747BCB86677B}" destId="{9701592B-9CE4-4A0C-A538-48862B5A9F6B}" srcOrd="0" destOrd="0" presId="urn:microsoft.com/office/officeart/2005/8/layout/orgChart1"/>
    <dgm:cxn modelId="{69129970-F061-4468-A6CB-6270D4B9EAB1}" type="presParOf" srcId="{9701592B-9CE4-4A0C-A538-48862B5A9F6B}" destId="{96ED2DAE-B40F-47E5-8671-7DD1F973BEE4}" srcOrd="0" destOrd="0" presId="urn:microsoft.com/office/officeart/2005/8/layout/orgChart1"/>
    <dgm:cxn modelId="{2F6B4D14-A555-432E-A264-0076B77B0B0B}" type="presParOf" srcId="{9701592B-9CE4-4A0C-A538-48862B5A9F6B}" destId="{5FDA8ADC-C5D9-4161-BDDA-C422A0FEF83C}" srcOrd="1" destOrd="0" presId="urn:microsoft.com/office/officeart/2005/8/layout/orgChart1"/>
    <dgm:cxn modelId="{10B5F851-9014-4B35-B622-4F349B3A8505}" type="presParOf" srcId="{C7054AE5-FE2B-40C5-85B5-747BCB86677B}" destId="{CB2A1E39-176B-47FB-A2C0-4BB7D4C227DB}" srcOrd="1" destOrd="0" presId="urn:microsoft.com/office/officeart/2005/8/layout/orgChart1"/>
    <dgm:cxn modelId="{526AAF6F-FBA5-4C59-A8A9-E085573C7761}" type="presParOf" srcId="{C7054AE5-FE2B-40C5-85B5-747BCB86677B}" destId="{FD0C7EB2-A68E-4803-8D44-F595206EC87F}" srcOrd="2" destOrd="0" presId="urn:microsoft.com/office/officeart/2005/8/layout/orgChart1"/>
    <dgm:cxn modelId="{2E0B42BD-246C-44C6-88E5-03F7BA250180}" type="presParOf" srcId="{BBF626B7-370F-4FF3-BFD7-981D2E066DDC}" destId="{94390C61-9B67-4C6A-B8B0-C3DFE21F7FA8}" srcOrd="2" destOrd="0" presId="urn:microsoft.com/office/officeart/2005/8/layout/orgChart1"/>
    <dgm:cxn modelId="{6370D13F-DF2D-4AB5-A2B3-6BA25B782CD1}" type="presParOf" srcId="{BBF626B7-370F-4FF3-BFD7-981D2E066DDC}" destId="{40C8D02E-B0DB-48FD-B71C-EE0530DCBD54}" srcOrd="3" destOrd="0" presId="urn:microsoft.com/office/officeart/2005/8/layout/orgChart1"/>
    <dgm:cxn modelId="{0B6EE137-2944-4CA9-BFD5-C5D2640ECEAA}" type="presParOf" srcId="{40C8D02E-B0DB-48FD-B71C-EE0530DCBD54}" destId="{2938CE26-D6A9-4DCC-B512-C3F06210D0E6}" srcOrd="0" destOrd="0" presId="urn:microsoft.com/office/officeart/2005/8/layout/orgChart1"/>
    <dgm:cxn modelId="{FDC67E73-4CD5-4BF1-B6B1-73BE5859D9B9}" type="presParOf" srcId="{2938CE26-D6A9-4DCC-B512-C3F06210D0E6}" destId="{B4209881-B478-496A-9340-FC776426239E}" srcOrd="0" destOrd="0" presId="urn:microsoft.com/office/officeart/2005/8/layout/orgChart1"/>
    <dgm:cxn modelId="{FD007F4D-9FAD-4A8A-9687-5A8592DAEAA1}" type="presParOf" srcId="{2938CE26-D6A9-4DCC-B512-C3F06210D0E6}" destId="{572DF7EF-2BF2-4133-8A4E-FE2477ADA905}" srcOrd="1" destOrd="0" presId="urn:microsoft.com/office/officeart/2005/8/layout/orgChart1"/>
    <dgm:cxn modelId="{125AA460-2E0B-4E23-9131-B09E741012AB}" type="presParOf" srcId="{40C8D02E-B0DB-48FD-B71C-EE0530DCBD54}" destId="{301CBC3C-3707-4E1E-9F77-698ECEC8D703}" srcOrd="1" destOrd="0" presId="urn:microsoft.com/office/officeart/2005/8/layout/orgChart1"/>
    <dgm:cxn modelId="{1F69451D-D006-45C2-AE7B-629F5DFA343D}" type="presParOf" srcId="{40C8D02E-B0DB-48FD-B71C-EE0530DCBD54}" destId="{2117F7C8-ED8C-4C2C-8D71-DDA96B80B2D6}" srcOrd="2" destOrd="0" presId="urn:microsoft.com/office/officeart/2005/8/layout/orgChart1"/>
    <dgm:cxn modelId="{A973581C-810F-4BA5-ADB9-5CCCFDD24FB2}" type="presParOf" srcId="{E33EA0DD-4FCD-4F50-8272-E347AAF3035B}" destId="{35E1F9EA-2CB1-4FF8-B8A7-1393863D94C5}" srcOrd="2" destOrd="0" presId="urn:microsoft.com/office/officeart/2005/8/layout/orgChart1"/>
    <dgm:cxn modelId="{BC91DF9C-2D2A-4A48-8913-679F5D84DD4F}" type="presParOf" srcId="{9C87E553-B0EE-4CB5-9166-0868655ECC11}" destId="{4F261CCF-AA1A-4209-ADE5-CE233E53B613}" srcOrd="2" destOrd="0" presId="urn:microsoft.com/office/officeart/2005/8/layout/orgChart1"/>
    <dgm:cxn modelId="{B0141DB3-51CE-43A5-9281-2EE98485D9F3}" type="presParOf" srcId="{148F28B6-194F-4226-81EC-3478616B2BE5}" destId="{42D322FB-CB5C-4104-A247-4B29DF7F5CA8}" srcOrd="2" destOrd="0" presId="urn:microsoft.com/office/officeart/2005/8/layout/orgChart1"/>
    <dgm:cxn modelId="{123BF039-306F-47D4-9DBB-72F708DC92BC}" type="presParOf" srcId="{976F5ADD-EF3F-4459-B748-93B2C0D8A8A4}" destId="{5A13E6FD-940C-4EF4-B722-441CA38C49BE}" srcOrd="2" destOrd="0" presId="urn:microsoft.com/office/officeart/2005/8/layout/orgChart1"/>
    <dgm:cxn modelId="{CFE1DBB6-BF3F-4601-9535-C388330BED88}" type="presParOf" srcId="{5A13E6FD-940C-4EF4-B722-441CA38C49BE}" destId="{562A06B2-6ACA-4344-8597-082D69CAD5C3}" srcOrd="0" destOrd="0" presId="urn:microsoft.com/office/officeart/2005/8/layout/orgChart1"/>
    <dgm:cxn modelId="{4BA1D69A-EB20-4035-8A3A-CBAA61FB7D2E}" type="presParOf" srcId="{5A13E6FD-940C-4EF4-B722-441CA38C49BE}" destId="{D9BADE80-8429-4366-8609-61364771F5FC}" srcOrd="1" destOrd="0" presId="urn:microsoft.com/office/officeart/2005/8/layout/orgChart1"/>
    <dgm:cxn modelId="{6973AC80-7F43-4FA4-BDDF-4F24A0126920}" type="presParOf" srcId="{D9BADE80-8429-4366-8609-61364771F5FC}" destId="{9A0D61F9-8974-4541-AA67-C4D5000F3BCD}" srcOrd="0" destOrd="0" presId="urn:microsoft.com/office/officeart/2005/8/layout/orgChart1"/>
    <dgm:cxn modelId="{DAD0FE81-EA03-442E-A5F1-CEE048A00DD6}" type="presParOf" srcId="{9A0D61F9-8974-4541-AA67-C4D5000F3BCD}" destId="{F25CD5FB-3A1D-4AB7-B02C-F244DA931A14}" srcOrd="0" destOrd="0" presId="urn:microsoft.com/office/officeart/2005/8/layout/orgChart1"/>
    <dgm:cxn modelId="{8A351CF8-3CF1-4966-B02E-820AD828192C}" type="presParOf" srcId="{9A0D61F9-8974-4541-AA67-C4D5000F3BCD}" destId="{D1CF9A56-334D-4157-A817-4C248D19614B}" srcOrd="1" destOrd="0" presId="urn:microsoft.com/office/officeart/2005/8/layout/orgChart1"/>
    <dgm:cxn modelId="{1684A8FA-4B1E-4B3C-B635-5A05F9DC25C9}" type="presParOf" srcId="{D9BADE80-8429-4366-8609-61364771F5FC}" destId="{26A03644-C7EB-4256-8E40-2F2E1FDEA9D6}" srcOrd="1" destOrd="0" presId="urn:microsoft.com/office/officeart/2005/8/layout/orgChart1"/>
    <dgm:cxn modelId="{B271FDF9-8460-4C15-84C6-D50B8E7840B8}" type="presParOf" srcId="{D9BADE80-8429-4366-8609-61364771F5FC}" destId="{9A2CFBBC-7F87-4932-A79C-333394DD3F6A}" srcOrd="2" destOrd="0" presId="urn:microsoft.com/office/officeart/2005/8/layout/orgChart1"/>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D5020F3-6D3A-4262-9CED-3D82E9C83103}">
      <dsp:nvSpPr>
        <dsp:cNvPr id="0" name=""/>
        <dsp:cNvSpPr/>
      </dsp:nvSpPr>
      <dsp:spPr>
        <a:xfrm>
          <a:off x="1213" y="534746"/>
          <a:ext cx="1746917" cy="574674"/>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2700" rIns="19050" bIns="12700" numCol="1" spcCol="1270" anchor="ctr" anchorCtr="0">
          <a:noAutofit/>
        </a:bodyPr>
        <a:lstStyle/>
        <a:p>
          <a:pPr marL="0" lvl="0" indent="0" algn="ctr" defTabSz="444500">
            <a:lnSpc>
              <a:spcPct val="90000"/>
            </a:lnSpc>
            <a:spcBef>
              <a:spcPct val="0"/>
            </a:spcBef>
            <a:spcAft>
              <a:spcPct val="35000"/>
            </a:spcAft>
            <a:buNone/>
          </a:pPr>
          <a:r>
            <a:rPr lang="sv-SE" sz="1000" kern="1200" dirty="0">
              <a:solidFill>
                <a:schemeClr val="bg1"/>
              </a:solidFill>
            </a:rPr>
            <a:t>Primärvård</a:t>
          </a:r>
        </a:p>
      </dsp:txBody>
      <dsp:txXfrm>
        <a:off x="18045" y="551578"/>
        <a:ext cx="1713253" cy="541010"/>
      </dsp:txXfrm>
    </dsp:sp>
    <dsp:sp modelId="{6AC82194-25D9-4464-8D77-BAAFBE1F08F5}">
      <dsp:nvSpPr>
        <dsp:cNvPr id="0" name=""/>
        <dsp:cNvSpPr/>
      </dsp:nvSpPr>
      <dsp:spPr>
        <a:xfrm>
          <a:off x="175905" y="1109420"/>
          <a:ext cx="174691" cy="758996"/>
        </a:xfrm>
        <a:custGeom>
          <a:avLst/>
          <a:gdLst/>
          <a:ahLst/>
          <a:cxnLst/>
          <a:rect l="0" t="0" r="0" b="0"/>
          <a:pathLst>
            <a:path>
              <a:moveTo>
                <a:pt x="0" y="0"/>
              </a:moveTo>
              <a:lnTo>
                <a:pt x="0" y="758996"/>
              </a:lnTo>
              <a:lnTo>
                <a:pt x="174691" y="758996"/>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D7B3BFB-EA57-468B-913F-1EB23AB263D5}">
      <dsp:nvSpPr>
        <dsp:cNvPr id="0" name=""/>
        <dsp:cNvSpPr/>
      </dsp:nvSpPr>
      <dsp:spPr>
        <a:xfrm>
          <a:off x="350596" y="1327785"/>
          <a:ext cx="1914914" cy="1081263"/>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Öppenvård</a:t>
          </a:r>
        </a:p>
        <a:p>
          <a:pPr marL="57150" lvl="1" indent="-57150" algn="l" defTabSz="444500">
            <a:lnSpc>
              <a:spcPct val="90000"/>
            </a:lnSpc>
            <a:spcBef>
              <a:spcPct val="0"/>
            </a:spcBef>
            <a:spcAft>
              <a:spcPct val="15000"/>
            </a:spcAft>
            <a:buChar char="•"/>
          </a:pPr>
          <a:r>
            <a:rPr lang="sv-SE" sz="1000" kern="1200" dirty="0">
              <a:solidFill>
                <a:schemeClr val="tx1"/>
              </a:solidFill>
            </a:rPr>
            <a:t>Mottagningsbesök</a:t>
          </a:r>
        </a:p>
        <a:p>
          <a:pPr marL="57150" lvl="1" indent="-57150" algn="l" defTabSz="444500">
            <a:lnSpc>
              <a:spcPct val="90000"/>
            </a:lnSpc>
            <a:spcBef>
              <a:spcPct val="0"/>
            </a:spcBef>
            <a:spcAft>
              <a:spcPct val="15000"/>
            </a:spcAft>
            <a:buChar char="•"/>
          </a:pPr>
          <a:r>
            <a:rPr lang="sv-SE" sz="1000" kern="1200" dirty="0">
              <a:solidFill>
                <a:schemeClr val="tx1"/>
              </a:solidFill>
            </a:rPr>
            <a:t>Hembesök</a:t>
          </a:r>
        </a:p>
        <a:p>
          <a:pPr marL="57150" lvl="1" indent="-57150" algn="l" defTabSz="444500">
            <a:lnSpc>
              <a:spcPct val="90000"/>
            </a:lnSpc>
            <a:spcBef>
              <a:spcPct val="0"/>
            </a:spcBef>
            <a:spcAft>
              <a:spcPct val="15000"/>
            </a:spcAft>
            <a:buChar char="•"/>
          </a:pPr>
          <a:r>
            <a:rPr lang="sv-SE" sz="1000" kern="1200" dirty="0">
              <a:solidFill>
                <a:schemeClr val="tx1"/>
              </a:solidFill>
            </a:rPr>
            <a:t>Distanskontakt</a:t>
          </a:r>
        </a:p>
      </dsp:txBody>
      <dsp:txXfrm>
        <a:off x="382265" y="1359454"/>
        <a:ext cx="1851576" cy="1017925"/>
      </dsp:txXfrm>
    </dsp:sp>
    <dsp:sp modelId="{F20F77A0-2D58-4284-A29F-193F3976B940}">
      <dsp:nvSpPr>
        <dsp:cNvPr id="0" name=""/>
        <dsp:cNvSpPr/>
      </dsp:nvSpPr>
      <dsp:spPr>
        <a:xfrm>
          <a:off x="175905" y="1109420"/>
          <a:ext cx="174691" cy="2052785"/>
        </a:xfrm>
        <a:custGeom>
          <a:avLst/>
          <a:gdLst/>
          <a:ahLst/>
          <a:cxnLst/>
          <a:rect l="0" t="0" r="0" b="0"/>
          <a:pathLst>
            <a:path>
              <a:moveTo>
                <a:pt x="0" y="0"/>
              </a:moveTo>
              <a:lnTo>
                <a:pt x="0" y="2052785"/>
              </a:lnTo>
              <a:lnTo>
                <a:pt x="174691" y="2052785"/>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AE99246-D7E1-4FE1-ADFD-401620400C64}">
      <dsp:nvSpPr>
        <dsp:cNvPr id="0" name=""/>
        <dsp:cNvSpPr/>
      </dsp:nvSpPr>
      <dsp:spPr>
        <a:xfrm>
          <a:off x="350596" y="2627413"/>
          <a:ext cx="1916983" cy="1069585"/>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885225"/>
              <a:satOff val="-1015"/>
              <a:lumOff val="98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Hemsjukvård</a:t>
          </a:r>
        </a:p>
        <a:p>
          <a:pPr marL="57150" lvl="1" indent="-57150" algn="l" defTabSz="444500">
            <a:lnSpc>
              <a:spcPct val="90000"/>
            </a:lnSpc>
            <a:spcBef>
              <a:spcPct val="0"/>
            </a:spcBef>
            <a:spcAft>
              <a:spcPct val="15000"/>
            </a:spcAft>
            <a:buChar char="•"/>
          </a:pPr>
          <a:r>
            <a:rPr lang="sv-SE" sz="1000" kern="1200" dirty="0">
              <a:solidFill>
                <a:schemeClr val="tx1"/>
              </a:solidFill>
            </a:rPr>
            <a:t>Hemsjukvårdsbesök</a:t>
          </a:r>
        </a:p>
        <a:p>
          <a:pPr marL="57150" lvl="1" indent="-57150" algn="l" defTabSz="444500">
            <a:lnSpc>
              <a:spcPct val="90000"/>
            </a:lnSpc>
            <a:spcBef>
              <a:spcPct val="0"/>
            </a:spcBef>
            <a:spcAft>
              <a:spcPct val="15000"/>
            </a:spcAft>
            <a:buChar char="•"/>
          </a:pPr>
          <a:r>
            <a:rPr lang="sv-SE" sz="1000" kern="1200" dirty="0">
              <a:solidFill>
                <a:schemeClr val="tx1"/>
              </a:solidFill>
            </a:rPr>
            <a:t>Distanskontakt</a:t>
          </a:r>
        </a:p>
      </dsp:txBody>
      <dsp:txXfrm>
        <a:off x="381923" y="2658740"/>
        <a:ext cx="1854329" cy="1006931"/>
      </dsp:txXfrm>
    </dsp:sp>
    <dsp:sp modelId="{9CF51CA5-1954-4CE6-8A7E-67B6A6BA7A69}">
      <dsp:nvSpPr>
        <dsp:cNvPr id="0" name=""/>
        <dsp:cNvSpPr/>
      </dsp:nvSpPr>
      <dsp:spPr>
        <a:xfrm>
          <a:off x="175905" y="1109420"/>
          <a:ext cx="174691" cy="3242671"/>
        </a:xfrm>
        <a:custGeom>
          <a:avLst/>
          <a:gdLst/>
          <a:ahLst/>
          <a:cxnLst/>
          <a:rect l="0" t="0" r="0" b="0"/>
          <a:pathLst>
            <a:path>
              <a:moveTo>
                <a:pt x="0" y="0"/>
              </a:moveTo>
              <a:lnTo>
                <a:pt x="0" y="3242671"/>
              </a:lnTo>
              <a:lnTo>
                <a:pt x="174691" y="3242671"/>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C44CAAF-DAF9-4607-9D03-F2FE0CB182C2}">
      <dsp:nvSpPr>
        <dsp:cNvPr id="0" name=""/>
        <dsp:cNvSpPr/>
      </dsp:nvSpPr>
      <dsp:spPr>
        <a:xfrm>
          <a:off x="350596" y="3915363"/>
          <a:ext cx="1916983" cy="873458"/>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1770450"/>
              <a:satOff val="-2031"/>
              <a:lumOff val="196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Slutenvård</a:t>
          </a:r>
        </a:p>
        <a:p>
          <a:pPr marL="57150" lvl="1" indent="-57150" algn="l" defTabSz="444500">
            <a:lnSpc>
              <a:spcPct val="90000"/>
            </a:lnSpc>
            <a:spcBef>
              <a:spcPct val="0"/>
            </a:spcBef>
            <a:spcAft>
              <a:spcPct val="15000"/>
            </a:spcAft>
            <a:buChar char="•"/>
          </a:pPr>
          <a:r>
            <a:rPr lang="sv-SE" sz="1000" kern="1200" dirty="0">
              <a:solidFill>
                <a:schemeClr val="tx1"/>
              </a:solidFill>
            </a:rPr>
            <a:t>Vårdtillfälle</a:t>
          </a:r>
        </a:p>
      </dsp:txBody>
      <dsp:txXfrm>
        <a:off x="376179" y="3940946"/>
        <a:ext cx="1865817" cy="822292"/>
      </dsp:txXfrm>
    </dsp:sp>
    <dsp:sp modelId="{0146A7B6-6B42-4519-B6FE-ABFFCEFC4111}">
      <dsp:nvSpPr>
        <dsp:cNvPr id="0" name=""/>
        <dsp:cNvSpPr/>
      </dsp:nvSpPr>
      <dsp:spPr>
        <a:xfrm>
          <a:off x="2263562" y="534746"/>
          <a:ext cx="2203736" cy="574674"/>
        </a:xfrm>
        <a:prstGeom prst="roundRect">
          <a:avLst>
            <a:gd name="adj" fmla="val 10000"/>
          </a:avLst>
        </a:prstGeom>
        <a:solidFill>
          <a:schemeClr val="accent3">
            <a:hueOff val="-2655675"/>
            <a:satOff val="-3046"/>
            <a:lumOff val="294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2700" rIns="19050" bIns="12700" numCol="1" spcCol="1270" anchor="ctr" anchorCtr="0">
          <a:noAutofit/>
        </a:bodyPr>
        <a:lstStyle/>
        <a:p>
          <a:pPr marL="0" lvl="0" indent="0" algn="ctr" defTabSz="444500">
            <a:lnSpc>
              <a:spcPct val="90000"/>
            </a:lnSpc>
            <a:spcBef>
              <a:spcPct val="0"/>
            </a:spcBef>
            <a:spcAft>
              <a:spcPct val="35000"/>
            </a:spcAft>
            <a:buNone/>
          </a:pPr>
          <a:r>
            <a:rPr lang="sv-SE" sz="1000" kern="1200" dirty="0">
              <a:solidFill>
                <a:schemeClr val="bg1"/>
              </a:solidFill>
            </a:rPr>
            <a:t>Specialiserad vård</a:t>
          </a:r>
        </a:p>
      </dsp:txBody>
      <dsp:txXfrm>
        <a:off x="2280394" y="551578"/>
        <a:ext cx="2170072" cy="541010"/>
      </dsp:txXfrm>
    </dsp:sp>
    <dsp:sp modelId="{79CF419B-1B40-4105-BA74-DF81F976584F}">
      <dsp:nvSpPr>
        <dsp:cNvPr id="0" name=""/>
        <dsp:cNvSpPr/>
      </dsp:nvSpPr>
      <dsp:spPr>
        <a:xfrm>
          <a:off x="2483935" y="1109420"/>
          <a:ext cx="220373" cy="797336"/>
        </a:xfrm>
        <a:custGeom>
          <a:avLst/>
          <a:gdLst/>
          <a:ahLst/>
          <a:cxnLst/>
          <a:rect l="0" t="0" r="0" b="0"/>
          <a:pathLst>
            <a:path>
              <a:moveTo>
                <a:pt x="0" y="0"/>
              </a:moveTo>
              <a:lnTo>
                <a:pt x="0" y="797336"/>
              </a:lnTo>
              <a:lnTo>
                <a:pt x="220373" y="797336"/>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4B09DF0-6A8D-4282-AC61-7DF93AD9F4D0}">
      <dsp:nvSpPr>
        <dsp:cNvPr id="0" name=""/>
        <dsp:cNvSpPr/>
      </dsp:nvSpPr>
      <dsp:spPr>
        <a:xfrm>
          <a:off x="2704309" y="1327785"/>
          <a:ext cx="2170607" cy="1157944"/>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2655675"/>
              <a:satOff val="-3046"/>
              <a:lumOff val="294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Öppenvård</a:t>
          </a:r>
        </a:p>
        <a:p>
          <a:pPr marL="57150" lvl="1" indent="-57150" algn="l" defTabSz="444500">
            <a:lnSpc>
              <a:spcPct val="90000"/>
            </a:lnSpc>
            <a:spcBef>
              <a:spcPct val="0"/>
            </a:spcBef>
            <a:spcAft>
              <a:spcPct val="15000"/>
            </a:spcAft>
            <a:buChar char="•"/>
          </a:pPr>
          <a:r>
            <a:rPr lang="sv-SE" sz="1000" kern="1200" dirty="0">
              <a:solidFill>
                <a:schemeClr val="tx1"/>
              </a:solidFill>
            </a:rPr>
            <a:t>Mottagningsbesök inkl. hembesök</a:t>
          </a:r>
        </a:p>
        <a:p>
          <a:pPr marL="57150" lvl="1" indent="-57150" algn="l" defTabSz="444500">
            <a:lnSpc>
              <a:spcPct val="90000"/>
            </a:lnSpc>
            <a:spcBef>
              <a:spcPct val="0"/>
            </a:spcBef>
            <a:spcAft>
              <a:spcPct val="15000"/>
            </a:spcAft>
            <a:buChar char="•"/>
          </a:pPr>
          <a:r>
            <a:rPr lang="sv-SE" sz="1000" kern="1200" dirty="0">
              <a:solidFill>
                <a:schemeClr val="tx1"/>
              </a:solidFill>
            </a:rPr>
            <a:t>Dagsjukvård</a:t>
          </a:r>
        </a:p>
        <a:p>
          <a:pPr marL="57150" lvl="1" indent="-57150" algn="l" defTabSz="444500">
            <a:lnSpc>
              <a:spcPct val="90000"/>
            </a:lnSpc>
            <a:spcBef>
              <a:spcPct val="0"/>
            </a:spcBef>
            <a:spcAft>
              <a:spcPct val="15000"/>
            </a:spcAft>
            <a:buChar char="•"/>
          </a:pPr>
          <a:r>
            <a:rPr lang="sv-SE" sz="1000" kern="1200" dirty="0">
              <a:solidFill>
                <a:schemeClr val="tx1"/>
              </a:solidFill>
            </a:rPr>
            <a:t>Distanskontakt</a:t>
          </a:r>
        </a:p>
      </dsp:txBody>
      <dsp:txXfrm>
        <a:off x="2738224" y="1361700"/>
        <a:ext cx="2102777" cy="1090114"/>
      </dsp:txXfrm>
    </dsp:sp>
    <dsp:sp modelId="{4BD1A70B-AA5E-4664-BB73-813FA706D716}">
      <dsp:nvSpPr>
        <dsp:cNvPr id="0" name=""/>
        <dsp:cNvSpPr/>
      </dsp:nvSpPr>
      <dsp:spPr>
        <a:xfrm>
          <a:off x="2483935" y="1109420"/>
          <a:ext cx="244886" cy="1953018"/>
        </a:xfrm>
        <a:custGeom>
          <a:avLst/>
          <a:gdLst/>
          <a:ahLst/>
          <a:cxnLst/>
          <a:rect l="0" t="0" r="0" b="0"/>
          <a:pathLst>
            <a:path>
              <a:moveTo>
                <a:pt x="0" y="0"/>
              </a:moveTo>
              <a:lnTo>
                <a:pt x="0" y="1953018"/>
              </a:lnTo>
              <a:lnTo>
                <a:pt x="244886" y="1953018"/>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0B0B2D-47B0-46A2-958E-F8574D5A3F7F}">
      <dsp:nvSpPr>
        <dsp:cNvPr id="0" name=""/>
        <dsp:cNvSpPr/>
      </dsp:nvSpPr>
      <dsp:spPr>
        <a:xfrm>
          <a:off x="2728822" y="2625710"/>
          <a:ext cx="2171390" cy="873458"/>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3540901"/>
              <a:satOff val="-4062"/>
              <a:lumOff val="3922"/>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Hemsjukvård</a:t>
          </a:r>
        </a:p>
        <a:p>
          <a:pPr marL="57150" lvl="1" indent="-57150" algn="l" defTabSz="444500">
            <a:lnSpc>
              <a:spcPct val="90000"/>
            </a:lnSpc>
            <a:spcBef>
              <a:spcPct val="0"/>
            </a:spcBef>
            <a:spcAft>
              <a:spcPct val="15000"/>
            </a:spcAft>
            <a:buChar char="•"/>
          </a:pPr>
          <a:r>
            <a:rPr lang="sv-SE" sz="1000" kern="1200" dirty="0">
              <a:solidFill>
                <a:schemeClr val="tx1"/>
              </a:solidFill>
            </a:rPr>
            <a:t>Hemsjukvårdsbesök</a:t>
          </a:r>
        </a:p>
        <a:p>
          <a:pPr marL="57150" lvl="1" indent="-57150" algn="l" defTabSz="444500">
            <a:lnSpc>
              <a:spcPct val="90000"/>
            </a:lnSpc>
            <a:spcBef>
              <a:spcPct val="0"/>
            </a:spcBef>
            <a:spcAft>
              <a:spcPct val="15000"/>
            </a:spcAft>
            <a:buChar char="•"/>
          </a:pPr>
          <a:r>
            <a:rPr lang="sv-SE" sz="1000" kern="1200" dirty="0">
              <a:solidFill>
                <a:schemeClr val="tx1"/>
              </a:solidFill>
            </a:rPr>
            <a:t>Distanskontakt</a:t>
          </a:r>
        </a:p>
      </dsp:txBody>
      <dsp:txXfrm>
        <a:off x="2754405" y="2651293"/>
        <a:ext cx="2120224" cy="822292"/>
      </dsp:txXfrm>
    </dsp:sp>
    <dsp:sp modelId="{2F0AE793-70B2-4DF7-936F-EDB4E8064B07}">
      <dsp:nvSpPr>
        <dsp:cNvPr id="0" name=""/>
        <dsp:cNvSpPr/>
      </dsp:nvSpPr>
      <dsp:spPr>
        <a:xfrm>
          <a:off x="2483935" y="1109420"/>
          <a:ext cx="173192" cy="3447925"/>
        </a:xfrm>
        <a:custGeom>
          <a:avLst/>
          <a:gdLst/>
          <a:ahLst/>
          <a:cxnLst/>
          <a:rect l="0" t="0" r="0" b="0"/>
          <a:pathLst>
            <a:path>
              <a:moveTo>
                <a:pt x="0" y="0"/>
              </a:moveTo>
              <a:lnTo>
                <a:pt x="0" y="3447925"/>
              </a:lnTo>
              <a:lnTo>
                <a:pt x="173192" y="3447925"/>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3B216C1-D8B5-4609-90A9-D6114E50F2E3}">
      <dsp:nvSpPr>
        <dsp:cNvPr id="0" name=""/>
        <dsp:cNvSpPr/>
      </dsp:nvSpPr>
      <dsp:spPr>
        <a:xfrm>
          <a:off x="2657128" y="4120617"/>
          <a:ext cx="2170607" cy="873458"/>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4426126"/>
              <a:satOff val="-5077"/>
              <a:lumOff val="4902"/>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Slutenvård</a:t>
          </a:r>
        </a:p>
        <a:p>
          <a:pPr marL="57150" lvl="1" indent="-57150" algn="l" defTabSz="444500">
            <a:lnSpc>
              <a:spcPct val="90000"/>
            </a:lnSpc>
            <a:spcBef>
              <a:spcPct val="0"/>
            </a:spcBef>
            <a:spcAft>
              <a:spcPct val="15000"/>
            </a:spcAft>
            <a:buChar char="•"/>
          </a:pPr>
          <a:r>
            <a:rPr lang="sv-SE" sz="1000" kern="1200" dirty="0">
              <a:solidFill>
                <a:schemeClr val="tx1"/>
              </a:solidFill>
            </a:rPr>
            <a:t>Vårdtillfälle</a:t>
          </a:r>
        </a:p>
      </dsp:txBody>
      <dsp:txXfrm>
        <a:off x="2682711" y="4146200"/>
        <a:ext cx="2119441" cy="822292"/>
      </dsp:txXfrm>
    </dsp:sp>
    <dsp:sp modelId="{75A3D3DE-0C3A-4DE8-96D3-39BD8F6468DD}">
      <dsp:nvSpPr>
        <dsp:cNvPr id="0" name=""/>
        <dsp:cNvSpPr/>
      </dsp:nvSpPr>
      <dsp:spPr>
        <a:xfrm>
          <a:off x="4904027" y="534746"/>
          <a:ext cx="2788708" cy="574674"/>
        </a:xfrm>
        <a:prstGeom prst="roundRect">
          <a:avLst>
            <a:gd name="adj" fmla="val 10000"/>
          </a:avLst>
        </a:prstGeom>
        <a:solidFill>
          <a:schemeClr val="accent3">
            <a:hueOff val="-5311351"/>
            <a:satOff val="-6093"/>
            <a:lumOff val="5883"/>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2700" rIns="19050" bIns="12700" numCol="1" spcCol="1270" anchor="ctr" anchorCtr="0">
          <a:noAutofit/>
        </a:bodyPr>
        <a:lstStyle/>
        <a:p>
          <a:pPr marL="0" lvl="0" indent="0" algn="ctr" defTabSz="444500">
            <a:lnSpc>
              <a:spcPct val="90000"/>
            </a:lnSpc>
            <a:spcBef>
              <a:spcPct val="0"/>
            </a:spcBef>
            <a:spcAft>
              <a:spcPct val="35000"/>
            </a:spcAft>
            <a:buNone/>
          </a:pPr>
          <a:r>
            <a:rPr lang="sv-SE" sz="1000" kern="1200" dirty="0">
              <a:solidFill>
                <a:schemeClr val="bg1"/>
              </a:solidFill>
            </a:rPr>
            <a:t>Övrig hälso- och sjukvård</a:t>
          </a:r>
        </a:p>
      </dsp:txBody>
      <dsp:txXfrm>
        <a:off x="4920859" y="551578"/>
        <a:ext cx="2755044" cy="541010"/>
      </dsp:txXfrm>
    </dsp:sp>
    <dsp:sp modelId="{2CD1C664-8072-441D-B6D4-36CBEA56C80B}">
      <dsp:nvSpPr>
        <dsp:cNvPr id="0" name=""/>
        <dsp:cNvSpPr/>
      </dsp:nvSpPr>
      <dsp:spPr>
        <a:xfrm>
          <a:off x="5182898" y="1109420"/>
          <a:ext cx="232892" cy="754742"/>
        </a:xfrm>
        <a:custGeom>
          <a:avLst/>
          <a:gdLst/>
          <a:ahLst/>
          <a:cxnLst/>
          <a:rect l="0" t="0" r="0" b="0"/>
          <a:pathLst>
            <a:path>
              <a:moveTo>
                <a:pt x="0" y="0"/>
              </a:moveTo>
              <a:lnTo>
                <a:pt x="0" y="754742"/>
              </a:lnTo>
              <a:lnTo>
                <a:pt x="232892" y="754742"/>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8B0B181-380E-4D41-ACAF-E68BD7FE4418}">
      <dsp:nvSpPr>
        <dsp:cNvPr id="0" name=""/>
        <dsp:cNvSpPr/>
      </dsp:nvSpPr>
      <dsp:spPr>
        <a:xfrm>
          <a:off x="5415790" y="1272574"/>
          <a:ext cx="2086979" cy="1183178"/>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5311351"/>
              <a:satOff val="-6093"/>
              <a:lumOff val="5883"/>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Funktionshinders-verksamhet/ hjälpmedelsverks.</a:t>
          </a:r>
        </a:p>
        <a:p>
          <a:pPr marL="57150" lvl="1" indent="-57150" algn="l" defTabSz="444500">
            <a:lnSpc>
              <a:spcPct val="90000"/>
            </a:lnSpc>
            <a:spcBef>
              <a:spcPct val="0"/>
            </a:spcBef>
            <a:spcAft>
              <a:spcPct val="15000"/>
            </a:spcAft>
            <a:buChar char="•"/>
          </a:pPr>
          <a:r>
            <a:rPr lang="sv-SE" sz="1000" kern="1200" dirty="0">
              <a:solidFill>
                <a:schemeClr val="tx1"/>
              </a:solidFill>
            </a:rPr>
            <a:t>Mottagningsbesök</a:t>
          </a:r>
        </a:p>
      </dsp:txBody>
      <dsp:txXfrm>
        <a:off x="5450444" y="1307228"/>
        <a:ext cx="2017671" cy="111387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62A06B2-6ACA-4344-8597-082D69CAD5C3}">
      <dsp:nvSpPr>
        <dsp:cNvPr id="0" name=""/>
        <dsp:cNvSpPr/>
      </dsp:nvSpPr>
      <dsp:spPr>
        <a:xfrm>
          <a:off x="1075917" y="411848"/>
          <a:ext cx="91440" cy="461501"/>
        </a:xfrm>
        <a:custGeom>
          <a:avLst/>
          <a:gdLst/>
          <a:ahLst/>
          <a:cxnLst/>
          <a:rect l="0" t="0" r="0" b="0"/>
          <a:pathLst>
            <a:path>
              <a:moveTo>
                <a:pt x="84100" y="0"/>
              </a:moveTo>
              <a:lnTo>
                <a:pt x="84100" y="461501"/>
              </a:lnTo>
              <a:lnTo>
                <a:pt x="45720" y="461501"/>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94390C61-9B67-4C6A-B8B0-C3DFE21F7FA8}">
      <dsp:nvSpPr>
        <dsp:cNvPr id="0" name=""/>
        <dsp:cNvSpPr/>
      </dsp:nvSpPr>
      <dsp:spPr>
        <a:xfrm>
          <a:off x="2173784" y="2337471"/>
          <a:ext cx="506800" cy="317766"/>
        </a:xfrm>
        <a:custGeom>
          <a:avLst/>
          <a:gdLst/>
          <a:ahLst/>
          <a:cxnLst/>
          <a:rect l="0" t="0" r="0" b="0"/>
          <a:pathLst>
            <a:path>
              <a:moveTo>
                <a:pt x="0" y="0"/>
              </a:moveTo>
              <a:lnTo>
                <a:pt x="0" y="317766"/>
              </a:lnTo>
              <a:lnTo>
                <a:pt x="506800" y="317766"/>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D515F4B8-69BE-4FEC-B3E0-FB9F9239AF32}">
      <dsp:nvSpPr>
        <dsp:cNvPr id="0" name=""/>
        <dsp:cNvSpPr/>
      </dsp:nvSpPr>
      <dsp:spPr>
        <a:xfrm>
          <a:off x="2173784" y="2337471"/>
          <a:ext cx="500337" cy="810014"/>
        </a:xfrm>
        <a:custGeom>
          <a:avLst/>
          <a:gdLst/>
          <a:ahLst/>
          <a:cxnLst/>
          <a:rect l="0" t="0" r="0" b="0"/>
          <a:pathLst>
            <a:path>
              <a:moveTo>
                <a:pt x="0" y="0"/>
              </a:moveTo>
              <a:lnTo>
                <a:pt x="0" y="810014"/>
              </a:lnTo>
              <a:lnTo>
                <a:pt x="500337" y="810014"/>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7498B1BC-CF3D-4181-BD3D-A132531B38FC}">
      <dsp:nvSpPr>
        <dsp:cNvPr id="0" name=""/>
        <dsp:cNvSpPr/>
      </dsp:nvSpPr>
      <dsp:spPr>
        <a:xfrm>
          <a:off x="1253295" y="1676928"/>
          <a:ext cx="1544946" cy="271196"/>
        </a:xfrm>
        <a:custGeom>
          <a:avLst/>
          <a:gdLst/>
          <a:ahLst/>
          <a:cxnLst/>
          <a:rect l="0" t="0" r="0" b="0"/>
          <a:pathLst>
            <a:path>
              <a:moveTo>
                <a:pt x="0" y="0"/>
              </a:moveTo>
              <a:lnTo>
                <a:pt x="0" y="189433"/>
              </a:lnTo>
              <a:lnTo>
                <a:pt x="1544946" y="189433"/>
              </a:lnTo>
              <a:lnTo>
                <a:pt x="1544946" y="271196"/>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EE89B750-F468-4FCF-8A71-E3B8BE7AF136}">
      <dsp:nvSpPr>
        <dsp:cNvPr id="0" name=""/>
        <dsp:cNvSpPr/>
      </dsp:nvSpPr>
      <dsp:spPr>
        <a:xfrm>
          <a:off x="760000" y="1676928"/>
          <a:ext cx="493295" cy="305357"/>
        </a:xfrm>
        <a:custGeom>
          <a:avLst/>
          <a:gdLst/>
          <a:ahLst/>
          <a:cxnLst/>
          <a:rect l="0" t="0" r="0" b="0"/>
          <a:pathLst>
            <a:path>
              <a:moveTo>
                <a:pt x="493295" y="0"/>
              </a:moveTo>
              <a:lnTo>
                <a:pt x="493295" y="223594"/>
              </a:lnTo>
              <a:lnTo>
                <a:pt x="0" y="223594"/>
              </a:lnTo>
              <a:lnTo>
                <a:pt x="0" y="305357"/>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26BC50CB-00C1-4A83-A21F-DF081E7E02F8}">
      <dsp:nvSpPr>
        <dsp:cNvPr id="0" name=""/>
        <dsp:cNvSpPr/>
      </dsp:nvSpPr>
      <dsp:spPr>
        <a:xfrm>
          <a:off x="1974920" y="797220"/>
          <a:ext cx="1884173" cy="685033"/>
        </a:xfrm>
        <a:custGeom>
          <a:avLst/>
          <a:gdLst/>
          <a:ahLst/>
          <a:cxnLst/>
          <a:rect l="0" t="0" r="0" b="0"/>
          <a:pathLst>
            <a:path>
              <a:moveTo>
                <a:pt x="1884173" y="0"/>
              </a:moveTo>
              <a:lnTo>
                <a:pt x="1884173" y="685033"/>
              </a:lnTo>
              <a:lnTo>
                <a:pt x="0" y="685033"/>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3F4FCDFA-3AAE-4FE1-AB22-E763A6D60B2A}">
      <dsp:nvSpPr>
        <dsp:cNvPr id="0" name=""/>
        <dsp:cNvSpPr/>
      </dsp:nvSpPr>
      <dsp:spPr>
        <a:xfrm>
          <a:off x="3859093" y="797220"/>
          <a:ext cx="267816" cy="787584"/>
        </a:xfrm>
        <a:custGeom>
          <a:avLst/>
          <a:gdLst/>
          <a:ahLst/>
          <a:cxnLst/>
          <a:rect l="0" t="0" r="0" b="0"/>
          <a:pathLst>
            <a:path>
              <a:moveTo>
                <a:pt x="0" y="0"/>
              </a:moveTo>
              <a:lnTo>
                <a:pt x="0" y="787584"/>
              </a:lnTo>
              <a:lnTo>
                <a:pt x="267816" y="787584"/>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00CBFC23-098C-4789-9841-6F69A8804459}">
      <dsp:nvSpPr>
        <dsp:cNvPr id="0" name=""/>
        <dsp:cNvSpPr/>
      </dsp:nvSpPr>
      <dsp:spPr>
        <a:xfrm>
          <a:off x="3859093" y="797220"/>
          <a:ext cx="926534" cy="148283"/>
        </a:xfrm>
        <a:custGeom>
          <a:avLst/>
          <a:gdLst/>
          <a:ahLst/>
          <a:cxnLst/>
          <a:rect l="0" t="0" r="0" b="0"/>
          <a:pathLst>
            <a:path>
              <a:moveTo>
                <a:pt x="0" y="0"/>
              </a:moveTo>
              <a:lnTo>
                <a:pt x="0" y="148283"/>
              </a:lnTo>
              <a:lnTo>
                <a:pt x="926534" y="148283"/>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19A184F4-CBBF-4F9A-8EC3-118B5241FFE0}">
      <dsp:nvSpPr>
        <dsp:cNvPr id="0" name=""/>
        <dsp:cNvSpPr/>
      </dsp:nvSpPr>
      <dsp:spPr>
        <a:xfrm>
          <a:off x="1160018" y="362153"/>
          <a:ext cx="2699075" cy="91440"/>
        </a:xfrm>
        <a:custGeom>
          <a:avLst/>
          <a:gdLst/>
          <a:ahLst/>
          <a:cxnLst/>
          <a:rect l="0" t="0" r="0" b="0"/>
          <a:pathLst>
            <a:path>
              <a:moveTo>
                <a:pt x="0" y="49695"/>
              </a:moveTo>
              <a:lnTo>
                <a:pt x="2699075" y="45720"/>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48D39CC1-C563-441E-85FE-DEBDF7321F91}">
      <dsp:nvSpPr>
        <dsp:cNvPr id="0" name=""/>
        <dsp:cNvSpPr/>
      </dsp:nvSpPr>
      <dsp:spPr>
        <a:xfrm>
          <a:off x="0" y="22500"/>
          <a:ext cx="2320036" cy="389347"/>
        </a:xfrm>
        <a:prstGeom prst="rect">
          <a:avLst/>
        </a:prstGeom>
        <a:gradFill rotWithShape="0">
          <a:gsLst>
            <a:gs pos="0">
              <a:schemeClr val="accent1">
                <a:hueOff val="0"/>
                <a:satOff val="0"/>
                <a:lumOff val="0"/>
                <a:alphaOff val="0"/>
                <a:lumMod val="110000"/>
                <a:satMod val="105000"/>
                <a:tint val="67000"/>
              </a:schemeClr>
            </a:gs>
            <a:gs pos="50000">
              <a:schemeClr val="accent1">
                <a:hueOff val="0"/>
                <a:satOff val="0"/>
                <a:lumOff val="0"/>
                <a:alphaOff val="0"/>
                <a:lumMod val="105000"/>
                <a:satMod val="103000"/>
                <a:tint val="73000"/>
              </a:schemeClr>
            </a:gs>
            <a:gs pos="100000">
              <a:schemeClr val="accent1">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hälso- och sjukvård</a:t>
          </a:r>
        </a:p>
      </dsp:txBody>
      <dsp:txXfrm>
        <a:off x="0" y="22500"/>
        <a:ext cx="2320036" cy="389347"/>
      </dsp:txXfrm>
    </dsp:sp>
    <dsp:sp modelId="{F7537CC6-5A4B-4CC3-A940-E7ED739294FD}">
      <dsp:nvSpPr>
        <dsp:cNvPr id="0" name=""/>
        <dsp:cNvSpPr/>
      </dsp:nvSpPr>
      <dsp:spPr>
        <a:xfrm>
          <a:off x="3201353" y="407873"/>
          <a:ext cx="1315480" cy="389347"/>
        </a:xfrm>
        <a:prstGeom prst="rect">
          <a:avLst/>
        </a:prstGeom>
        <a:gradFill rotWithShape="0">
          <a:gsLst>
            <a:gs pos="0">
              <a:schemeClr val="accent2">
                <a:hueOff val="0"/>
                <a:satOff val="0"/>
                <a:lumOff val="0"/>
                <a:alphaOff val="0"/>
                <a:lumMod val="110000"/>
                <a:satMod val="105000"/>
                <a:tint val="67000"/>
              </a:schemeClr>
            </a:gs>
            <a:gs pos="50000">
              <a:schemeClr val="accent2">
                <a:hueOff val="0"/>
                <a:satOff val="0"/>
                <a:lumOff val="0"/>
                <a:alphaOff val="0"/>
                <a:lumMod val="105000"/>
                <a:satMod val="103000"/>
                <a:tint val="73000"/>
              </a:schemeClr>
            </a:gs>
            <a:gs pos="100000">
              <a:schemeClr val="accent2">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vårdkontakt</a:t>
          </a:r>
        </a:p>
      </dsp:txBody>
      <dsp:txXfrm>
        <a:off x="3201353" y="407873"/>
        <a:ext cx="1315480" cy="389347"/>
      </dsp:txXfrm>
    </dsp:sp>
    <dsp:sp modelId="{92E82581-E301-40FA-9681-9ED028B4A0FF}">
      <dsp:nvSpPr>
        <dsp:cNvPr id="0" name=""/>
        <dsp:cNvSpPr/>
      </dsp:nvSpPr>
      <dsp:spPr>
        <a:xfrm>
          <a:off x="4785628" y="750829"/>
          <a:ext cx="1660917" cy="389347"/>
        </a:xfrm>
        <a:prstGeom prst="rect">
          <a:avLst/>
        </a:prstGeom>
        <a:gradFill rotWithShape="0">
          <a:gsLst>
            <a:gs pos="0">
              <a:schemeClr val="accent3">
                <a:hueOff val="0"/>
                <a:satOff val="0"/>
                <a:lumOff val="0"/>
                <a:alphaOff val="0"/>
                <a:lumMod val="110000"/>
                <a:satMod val="105000"/>
                <a:tint val="67000"/>
              </a:schemeClr>
            </a:gs>
            <a:gs pos="50000">
              <a:schemeClr val="accent3">
                <a:hueOff val="0"/>
                <a:satOff val="0"/>
                <a:lumOff val="0"/>
                <a:alphaOff val="0"/>
                <a:lumMod val="105000"/>
                <a:satMod val="103000"/>
                <a:tint val="73000"/>
              </a:schemeClr>
            </a:gs>
            <a:gs pos="100000">
              <a:schemeClr val="accent3">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vårdtillfälle (sluten vård)</a:t>
          </a:r>
        </a:p>
      </dsp:txBody>
      <dsp:txXfrm>
        <a:off x="4785628" y="750829"/>
        <a:ext cx="1660917" cy="389347"/>
      </dsp:txXfrm>
    </dsp:sp>
    <dsp:sp modelId="{B32EED4A-26AC-4413-BC09-5978C2C892BE}">
      <dsp:nvSpPr>
        <dsp:cNvPr id="0" name=""/>
        <dsp:cNvSpPr/>
      </dsp:nvSpPr>
      <dsp:spPr>
        <a:xfrm>
          <a:off x="4126910" y="1390130"/>
          <a:ext cx="1676982" cy="389347"/>
        </a:xfrm>
        <a:prstGeom prst="rect">
          <a:avLst/>
        </a:prstGeom>
        <a:gradFill rotWithShape="0">
          <a:gsLst>
            <a:gs pos="0">
              <a:schemeClr val="accent3">
                <a:hueOff val="0"/>
                <a:satOff val="0"/>
                <a:lumOff val="0"/>
                <a:alphaOff val="0"/>
                <a:lumMod val="110000"/>
                <a:satMod val="105000"/>
                <a:tint val="67000"/>
              </a:schemeClr>
            </a:gs>
            <a:gs pos="50000">
              <a:schemeClr val="accent3">
                <a:hueOff val="0"/>
                <a:satOff val="0"/>
                <a:lumOff val="0"/>
                <a:alphaOff val="0"/>
                <a:lumMod val="105000"/>
                <a:satMod val="103000"/>
                <a:tint val="73000"/>
              </a:schemeClr>
            </a:gs>
            <a:gs pos="100000">
              <a:schemeClr val="accent3">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hemsjukvårdsbesök</a:t>
          </a:r>
        </a:p>
      </dsp:txBody>
      <dsp:txXfrm>
        <a:off x="4126910" y="1390130"/>
        <a:ext cx="1676982" cy="389347"/>
      </dsp:txXfrm>
    </dsp:sp>
    <dsp:sp modelId="{4117C505-2FA9-4283-A0DE-7224E60EF3D0}">
      <dsp:nvSpPr>
        <dsp:cNvPr id="0" name=""/>
        <dsp:cNvSpPr/>
      </dsp:nvSpPr>
      <dsp:spPr>
        <a:xfrm>
          <a:off x="531670" y="1287580"/>
          <a:ext cx="1443249" cy="389347"/>
        </a:xfrm>
        <a:prstGeom prst="rect">
          <a:avLst/>
        </a:prstGeom>
        <a:gradFill rotWithShape="0">
          <a:gsLst>
            <a:gs pos="0">
              <a:schemeClr val="accent3">
                <a:hueOff val="0"/>
                <a:satOff val="0"/>
                <a:lumOff val="0"/>
                <a:alphaOff val="0"/>
                <a:lumMod val="110000"/>
                <a:satMod val="105000"/>
                <a:tint val="67000"/>
              </a:schemeClr>
            </a:gs>
            <a:gs pos="50000">
              <a:schemeClr val="accent3">
                <a:hueOff val="0"/>
                <a:satOff val="0"/>
                <a:lumOff val="0"/>
                <a:alphaOff val="0"/>
                <a:lumMod val="105000"/>
                <a:satMod val="103000"/>
                <a:tint val="73000"/>
              </a:schemeClr>
            </a:gs>
            <a:gs pos="100000">
              <a:schemeClr val="accent3">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Vårdkontakt i öppen vård</a:t>
          </a:r>
        </a:p>
      </dsp:txBody>
      <dsp:txXfrm>
        <a:off x="531670" y="1287580"/>
        <a:ext cx="1443249" cy="389347"/>
      </dsp:txXfrm>
    </dsp:sp>
    <dsp:sp modelId="{220AFCA6-3E5D-477D-8104-702B7002B360}">
      <dsp:nvSpPr>
        <dsp:cNvPr id="0" name=""/>
        <dsp:cNvSpPr/>
      </dsp:nvSpPr>
      <dsp:spPr>
        <a:xfrm>
          <a:off x="57297" y="1982285"/>
          <a:ext cx="1405404" cy="389347"/>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distanskontakt</a:t>
          </a:r>
        </a:p>
      </dsp:txBody>
      <dsp:txXfrm>
        <a:off x="57297" y="1982285"/>
        <a:ext cx="1405404" cy="389347"/>
      </dsp:txXfrm>
    </dsp:sp>
    <dsp:sp modelId="{9F713640-AB5C-4606-BCC9-6DE9AA950AE7}">
      <dsp:nvSpPr>
        <dsp:cNvPr id="0" name=""/>
        <dsp:cNvSpPr/>
      </dsp:nvSpPr>
      <dsp:spPr>
        <a:xfrm>
          <a:off x="2017670" y="1948124"/>
          <a:ext cx="1561143" cy="389347"/>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öppenvårdsbesök</a:t>
          </a:r>
        </a:p>
      </dsp:txBody>
      <dsp:txXfrm>
        <a:off x="2017670" y="1948124"/>
        <a:ext cx="1561143" cy="389347"/>
      </dsp:txXfrm>
    </dsp:sp>
    <dsp:sp modelId="{96ED2DAE-B40F-47E5-8671-7DD1F973BEE4}">
      <dsp:nvSpPr>
        <dsp:cNvPr id="0" name=""/>
        <dsp:cNvSpPr/>
      </dsp:nvSpPr>
      <dsp:spPr>
        <a:xfrm>
          <a:off x="2674122" y="2952812"/>
          <a:ext cx="778695" cy="389347"/>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hembesök</a:t>
          </a:r>
          <a:endParaRPr lang="sv-SE" sz="1200" kern="1200"/>
        </a:p>
      </dsp:txBody>
      <dsp:txXfrm>
        <a:off x="2674122" y="2952812"/>
        <a:ext cx="778695" cy="389347"/>
      </dsp:txXfrm>
    </dsp:sp>
    <dsp:sp modelId="{B4209881-B478-496A-9340-FC776426239E}">
      <dsp:nvSpPr>
        <dsp:cNvPr id="0" name=""/>
        <dsp:cNvSpPr/>
      </dsp:nvSpPr>
      <dsp:spPr>
        <a:xfrm>
          <a:off x="2680585" y="2460564"/>
          <a:ext cx="1551596" cy="389347"/>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mottagningsbesök</a:t>
          </a:r>
        </a:p>
      </dsp:txBody>
      <dsp:txXfrm>
        <a:off x="2680585" y="2460564"/>
        <a:ext cx="1551596" cy="389347"/>
      </dsp:txXfrm>
    </dsp:sp>
    <dsp:sp modelId="{F25CD5FB-3A1D-4AB7-B02C-F244DA931A14}">
      <dsp:nvSpPr>
        <dsp:cNvPr id="0" name=""/>
        <dsp:cNvSpPr/>
      </dsp:nvSpPr>
      <dsp:spPr>
        <a:xfrm>
          <a:off x="67120" y="678676"/>
          <a:ext cx="1054516" cy="389347"/>
        </a:xfrm>
        <a:prstGeom prst="rect">
          <a:avLst/>
        </a:prstGeom>
        <a:gradFill rotWithShape="0">
          <a:gsLst>
            <a:gs pos="0">
              <a:schemeClr val="accent2">
                <a:hueOff val="0"/>
                <a:satOff val="0"/>
                <a:lumOff val="0"/>
                <a:alphaOff val="0"/>
                <a:lumMod val="110000"/>
                <a:satMod val="105000"/>
                <a:tint val="67000"/>
              </a:schemeClr>
            </a:gs>
            <a:gs pos="50000">
              <a:schemeClr val="accent2">
                <a:hueOff val="0"/>
                <a:satOff val="0"/>
                <a:lumOff val="0"/>
                <a:alphaOff val="0"/>
                <a:lumMod val="105000"/>
                <a:satMod val="103000"/>
                <a:tint val="73000"/>
              </a:schemeClr>
            </a:gs>
            <a:gs pos="100000">
              <a:schemeClr val="accent2">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telemedicin</a:t>
          </a:r>
        </a:p>
      </dsp:txBody>
      <dsp:txXfrm>
        <a:off x="67120" y="678676"/>
        <a:ext cx="1054516" cy="389347"/>
      </dsp:txXfrm>
    </dsp:sp>
  </dsp:spTree>
</dsp:drawing>
</file>

<file path=xl/diagrams/layout1.xml><?xml version="1.0" encoding="utf-8"?>
<dgm:layoutDef xmlns:dgm="http://schemas.openxmlformats.org/drawingml/2006/diagram" xmlns:a="http://schemas.openxmlformats.org/drawingml/2006/main" uniqueId="urn:microsoft.com/office/officeart/2005/8/layout/hierarchy3">
  <dgm:title val=""/>
  <dgm:desc val=""/>
  <dgm:catLst>
    <dgm:cat type="hierarchy" pri="7000"/>
    <dgm:cat type="list" pri="23000"/>
    <dgm:cat type="relationship" pri="15000"/>
    <dgm:cat type="convert"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1" destId="11" srcOrd="0" destOrd="0"/>
        <dgm:cxn modelId="6" srcId="1" destId="12" srcOrd="1" destOrd="0"/>
        <dgm:cxn modelId="7" srcId="0" destId="2" srcOrd="1" destOrd="0"/>
        <dgm:cxn modelId="8" srcId="2" destId="21" srcOrd="0" destOrd="0"/>
        <dgm:cxn modelId="9" srcId="2" destId="2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diagram">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forName="rootText" op="equ" val="65"/>
      <dgm:constr type="primFontSz" for="des" forName="childText" op="equ" val="65"/>
      <dgm:constr type="w" for="des" forName="rootComposite" refType="w"/>
      <dgm:constr type="h" for="des" forName="rootComposite" refType="w" fact="0.5"/>
      <dgm:constr type="w" for="des" forName="childText" refType="w" refFor="des" refForName="rootComposite" fact="0.8"/>
      <dgm:constr type="h" for="des" forName="childText" refType="h" refFor="des" refForName="rootComposite"/>
      <dgm:constr type="sibSp" refType="w" refFor="des" refForName="rootComposite" fact="0.25"/>
      <dgm:constr type="sibSp" for="des" forName="childShape" refType="h" refFor="des" refForName="childText" fact="0.25"/>
      <dgm:constr type="sp" for="des" forName="root" refType="h" refFor="des" refForName="childText" fact="0.25"/>
    </dgm:constrLst>
    <dgm:ruleLst/>
    <dgm:forEach name="Name3" axis="ch">
      <dgm:forEach name="Name4" axis="self" ptType="node" cnt="1">
        <dgm:layoutNode name="root">
          <dgm:choose name="Name5">
            <dgm:if name="Name6" func="var" arg="dir" op="equ" val="norm">
              <dgm:alg type="hierRoot">
                <dgm:param type="hierAlign" val="tL"/>
              </dgm:alg>
            </dgm:if>
            <dgm:else name="Name7">
              <dgm:alg type="hierRoot">
                <dgm:param type="hierAlign" val="tR"/>
              </dgm:alg>
            </dgm:else>
          </dgm:choose>
          <dgm:shape xmlns:r="http://schemas.openxmlformats.org/officeDocument/2006/relationships" r:blip="">
            <dgm:adjLst/>
          </dgm:shape>
          <dgm:presOf/>
          <dgm:constrLst>
            <dgm:constr type="alignOff" val="0.2"/>
          </dgm:constrLst>
          <dgm:ruleLst/>
          <dgm:layoutNode name="rootComposite">
            <dgm:alg type="composite"/>
            <dgm:shape xmlns:r="http://schemas.openxmlformats.org/officeDocument/2006/relationships" r:blip="">
              <dgm:adjLst/>
            </dgm:shape>
            <dgm:presOf axis="self" ptType="node" cnt="1"/>
            <dgm:choose name="Name8">
              <dgm:if name="Name9" func="var" arg="dir" op="equ" val="norm">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10">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alg type="tx"/>
              <dgm:shape xmlns:r="http://schemas.openxmlformats.org/officeDocument/2006/relationships" type="roundRect" r:blip="">
                <dgm:adjLst>
                  <dgm:adj idx="1" val="0.1"/>
                </dgm:adjLst>
              </dgm:shape>
              <dgm:presOf axis="self" ptType="node" cnt="1"/>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layoutNode name="rootConnector" moveWith="rootText">
              <dgm:alg type="sp"/>
              <dgm:shape xmlns:r="http://schemas.openxmlformats.org/officeDocument/2006/relationships" type="roundRect" r:blip="" hideGeom="1">
                <dgm:adjLst>
                  <dgm:adj idx="1" val="0.1"/>
                </dgm:adjLst>
              </dgm:shape>
              <dgm:presOf axis="self" ptType="node" cnt="1"/>
              <dgm:constrLst/>
              <dgm:ruleLst/>
            </dgm:layoutNode>
          </dgm:layoutNode>
          <dgm:layoutNode name="childShape">
            <dgm:alg type="hierChild">
              <dgm:param type="chAlign" val="l"/>
              <dgm:param type="linDir" val="fromT"/>
            </dgm:alg>
            <dgm:shape xmlns:r="http://schemas.openxmlformats.org/officeDocument/2006/relationships" r:blip="">
              <dgm:adjLst/>
            </dgm:shape>
            <dgm:presOf/>
            <dgm:constrLst/>
            <dgm:ruleLst/>
            <dgm:forEach name="Name11" axis="ch">
              <dgm:forEach name="Name12" axis="self" ptType="parTrans" cnt="1">
                <dgm:layoutNode name="Name13">
                  <dgm:choose name="Name14">
                    <dgm:if name="Name15" func="var" arg="dir" op="equ" val="norm">
                      <dgm:alg type="conn">
                        <dgm:param type="dim" val="1D"/>
                        <dgm:param type="endSty" val="noArr"/>
                        <dgm:param type="connRout" val="bend"/>
                        <dgm:param type="srcNode" val="rootConnector"/>
                        <dgm:param type="begPts" val="bCtr"/>
                        <dgm:param type="endPts" val="midL"/>
                      </dgm:alg>
                    </dgm:if>
                    <dgm:else name="Name16">
                      <dgm:alg type="conn">
                        <dgm:param type="dim" val="1D"/>
                        <dgm:param type="endSty" val="noArr"/>
                        <dgm:param type="connRout" val="bend"/>
                        <dgm:param type="srcNode" val="rootConnector"/>
                        <dgm:param type="begPts" val="bCtr"/>
                        <dgm:param type="endPts" val="midR"/>
                      </dgm:alg>
                    </dgm:else>
                  </dgm:choose>
                  <dgm:shape xmlns:r="http://schemas.openxmlformats.org/officeDocument/2006/relationships" type="conn" r:blip="">
                    <dgm:adjLst/>
                  </dgm:shape>
                  <dgm:presOf axis="self"/>
                  <dgm:constrLst>
                    <dgm:constr type="begPad"/>
                    <dgm:constr type="endPad"/>
                  </dgm:constrLst>
                  <dgm:ruleLst/>
                </dgm:layoutNode>
              </dgm:forEach>
              <dgm:forEach name="Name17" axis="self" ptType="node">
                <dgm:layoutNode name="childText" styleLbl="bgAcc1">
                  <dgm:varLst>
                    <dgm:bulletEnabled val="1"/>
                  </dgm:varLst>
                  <dgm:alg type="tx"/>
                  <dgm:shape xmlns:r="http://schemas.openxmlformats.org/officeDocument/2006/relationships" type="roundRect" r:blip="">
                    <dgm:adjLst>
                      <dgm:adj idx="1" val="0.1"/>
                    </dgm:adjLst>
                  </dgm:shape>
                  <dgm:presOf axis="self desOrSelf" ptType="node node" st="1 1" cnt="1 0"/>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skr.se" TargetMode="External"/><Relationship Id="rId5" Type="http://schemas.openxmlformats.org/officeDocument/2006/relationships/hyperlink" Target="#'Regionernas ekonomi'!A1"/><Relationship Id="rId4" Type="http://schemas.openxmlformats.org/officeDocument/2006/relationships/hyperlink" Target="https://skr.se/skr/halsasjukvard/kunskapsstodvardochbehandling/ekonomiochverksamhetsstatistik.46542.html" TargetMode="External"/></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H&#228;lso- och sjukv&#229;rd'!A1"/><Relationship Id="rId1" Type="http://schemas.openxmlformats.org/officeDocument/2006/relationships/hyperlink" Target="#'Kostnader och int&#228;kter 2'!A1"/></Relationships>
</file>

<file path=xl/drawings/_rels/drawing11.xml.rels><?xml version="1.0" encoding="UTF-8" standalone="yes"?>
<Relationships xmlns="http://schemas.openxmlformats.org/package/2006/relationships"><Relationship Id="rId8" Type="http://schemas.openxmlformats.org/officeDocument/2006/relationships/diagramData" Target="../diagrams/data2.xml"/><Relationship Id="rId3" Type="http://schemas.openxmlformats.org/officeDocument/2006/relationships/diagramQuickStyle" Target="../diagrams/quickStyle1.xml"/><Relationship Id="rId7" Type="http://schemas.openxmlformats.org/officeDocument/2006/relationships/hyperlink" Target="#'H&#228;lso- och sjukv&#229;rd 1'!A1"/><Relationship Id="rId12" Type="http://schemas.microsoft.com/office/2007/relationships/diagramDrawing" Target="../diagrams/drawing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Kostnader och int&#228;kter 3'!A1"/><Relationship Id="rId11" Type="http://schemas.openxmlformats.org/officeDocument/2006/relationships/diagramColors" Target="../diagrams/colors2.xml"/><Relationship Id="rId5" Type="http://schemas.microsoft.com/office/2007/relationships/diagramDrawing" Target="../diagrams/drawing1.xml"/><Relationship Id="rId10" Type="http://schemas.openxmlformats.org/officeDocument/2006/relationships/diagramQuickStyle" Target="../diagrams/quickStyle2.xml"/><Relationship Id="rId4" Type="http://schemas.openxmlformats.org/officeDocument/2006/relationships/diagramColors" Target="../diagrams/colors1.xml"/><Relationship Id="rId9" Type="http://schemas.openxmlformats.org/officeDocument/2006/relationships/diagramLayout" Target="../diagrams/layout2.xml"/></Relationships>
</file>

<file path=xl/drawings/_rels/drawing12.xml.rels><?xml version="1.0" encoding="UTF-8" standalone="yes"?>
<Relationships xmlns="http://schemas.openxmlformats.org/package/2006/relationships"><Relationship Id="rId2" Type="http://schemas.openxmlformats.org/officeDocument/2006/relationships/hyperlink" Target="#'H&#228;lso- och sjukv&#229;rd 2'!A1"/><Relationship Id="rId1" Type="http://schemas.openxmlformats.org/officeDocument/2006/relationships/hyperlink" Target="#'H&#228;lso- och sjukv&#229;rd'!A1"/></Relationships>
</file>

<file path=xl/drawings/_rels/drawing1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hyperlink" Target="#'H&#228;lso- och sjukv&#229;rd 3'!A1"/><Relationship Id="rId1" Type="http://schemas.openxmlformats.org/officeDocument/2006/relationships/hyperlink" Target="#'H&#228;lso- och sjukv&#229;rd 1'!A1"/></Relationships>
</file>

<file path=xl/drawings/_rels/drawing1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H&#228;lso- och sjukv&#229;rd 4'!A1"/><Relationship Id="rId1" Type="http://schemas.openxmlformats.org/officeDocument/2006/relationships/hyperlink" Target="#'H&#228;lso- och sjukv&#229;rd 2'!A1"/></Relationships>
</file>

<file path=xl/drawings/_rels/drawing15.xml.rels><?xml version="1.0" encoding="UTF-8" standalone="yes"?>
<Relationships xmlns="http://schemas.openxmlformats.org/package/2006/relationships"><Relationship Id="rId2" Type="http://schemas.openxmlformats.org/officeDocument/2006/relationships/hyperlink" Target="#'H&#228;lso- och sjukv&#229;rd 5'!A1"/><Relationship Id="rId1" Type="http://schemas.openxmlformats.org/officeDocument/2006/relationships/hyperlink" Target="#'H&#228;lso- och sjukv&#229;rd 3'!A1"/></Relationships>
</file>

<file path=xl/drawings/_rels/drawing1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H&#228;lso- och sjukv&#229;rd 6'!A1"/><Relationship Id="rId1" Type="http://schemas.openxmlformats.org/officeDocument/2006/relationships/hyperlink" Target="#'H&#228;lso- och sjukv&#229;rd 4'!A1"/></Relationships>
</file>

<file path=xl/drawings/_rels/drawing1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H&#228;lso- och sjukv&#229;rd 7'!A1"/><Relationship Id="rId1" Type="http://schemas.openxmlformats.org/officeDocument/2006/relationships/hyperlink" Target="#'H&#228;lso- och sjukv&#229;rd 5'!A1"/></Relationships>
</file>

<file path=xl/drawings/_rels/drawing1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H&#228;lso- och sjukv&#229;rd 8'!A1"/><Relationship Id="rId1" Type="http://schemas.openxmlformats.org/officeDocument/2006/relationships/hyperlink" Target="#'H&#228;lso- och sjukv&#229;rd 6'!A1"/></Relationships>
</file>

<file path=xl/drawings/_rels/drawing19.xml.rels><?xml version="1.0" encoding="UTF-8" standalone="yes"?>
<Relationships xmlns="http://schemas.openxmlformats.org/package/2006/relationships"><Relationship Id="rId2" Type="http://schemas.openxmlformats.org/officeDocument/2006/relationships/hyperlink" Target="#'H&#228;lso- och sjukv&#229;rd 9'!A1"/><Relationship Id="rId1" Type="http://schemas.openxmlformats.org/officeDocument/2006/relationships/hyperlink" Target="#'H&#228;lso- och sjukv&#229;rd 7'!A1"/></Relationships>
</file>

<file path=xl/drawings/_rels/drawing2.xml.rels><?xml version="1.0" encoding="UTF-8" standalone="yes"?>
<Relationships xmlns="http://schemas.openxmlformats.org/package/2006/relationships"><Relationship Id="rId2" Type="http://schemas.openxmlformats.org/officeDocument/2006/relationships/hyperlink" Target="#'Resultatr&#228;kning'!A1"/><Relationship Id="rId1" Type="http://schemas.openxmlformats.org/officeDocument/2006/relationships/hyperlink" Target="#'Inneh&#229;ll'!A1"/></Relationships>
</file>

<file path=xl/drawings/_rels/drawing20.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hyperlink" Target="#'V&#229;rdplatser'!A1"/><Relationship Id="rId1" Type="http://schemas.openxmlformats.org/officeDocument/2006/relationships/hyperlink" Target="#'H&#228;lso- och sjukv&#229;rd 8'!A1"/></Relationships>
</file>

<file path=xl/drawings/_rels/drawing21.xml.rels><?xml version="1.0" encoding="UTF-8" standalone="yes"?>
<Relationships xmlns="http://schemas.openxmlformats.org/package/2006/relationships"><Relationship Id="rId2" Type="http://schemas.openxmlformats.org/officeDocument/2006/relationships/hyperlink" Target="#'Prim&#228;rv&#229;rd'!A1"/><Relationship Id="rId1" Type="http://schemas.openxmlformats.org/officeDocument/2006/relationships/hyperlink" Target="#'H&#228;lso- och sjukv&#229;rd 9'!A1"/></Relationships>
</file>

<file path=xl/drawings/_rels/drawing22.xml.rels><?xml version="1.0" encoding="UTF-8" standalone="yes"?>
<Relationships xmlns="http://schemas.openxmlformats.org/package/2006/relationships"><Relationship Id="rId2" Type="http://schemas.openxmlformats.org/officeDocument/2006/relationships/hyperlink" Target="#'Prim&#228;rv&#229;rd 1'!A1"/><Relationship Id="rId1" Type="http://schemas.openxmlformats.org/officeDocument/2006/relationships/hyperlink" Target="#'V&#229;rdplatser'!A1"/></Relationships>
</file>

<file path=xl/drawings/_rels/drawing2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Prim&#228;rv&#229;rd 2'!A1"/><Relationship Id="rId1" Type="http://schemas.openxmlformats.org/officeDocument/2006/relationships/hyperlink" Target="#'Prim&#228;rv&#229;rd'!A1"/></Relationships>
</file>

<file path=xl/drawings/_rels/drawing24.xml.rels><?xml version="1.0" encoding="UTF-8" standalone="yes"?>
<Relationships xmlns="http://schemas.openxmlformats.org/package/2006/relationships"><Relationship Id="rId2" Type="http://schemas.openxmlformats.org/officeDocument/2006/relationships/hyperlink" Target="#'Prim&#228;rv&#229;rd 3'!A1"/><Relationship Id="rId1" Type="http://schemas.openxmlformats.org/officeDocument/2006/relationships/hyperlink" Target="#'Prim&#228;rv&#229;rd 1'!A1"/></Relationships>
</file>

<file path=xl/drawings/_rels/drawing2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hyperlink" Target="#'Prim&#228;rv&#229;rd 4'!A1"/><Relationship Id="rId1" Type="http://schemas.openxmlformats.org/officeDocument/2006/relationships/hyperlink" Target="#'Prim&#228;rv&#229;rd 2'!A1"/></Relationships>
</file>

<file path=xl/drawings/_rels/drawing26.xml.rels><?xml version="1.0" encoding="UTF-8" standalone="yes"?>
<Relationships xmlns="http://schemas.openxmlformats.org/package/2006/relationships"><Relationship Id="rId2" Type="http://schemas.openxmlformats.org/officeDocument/2006/relationships/hyperlink" Target="#'Allm&#228;nl&#228;karv&#229;rd'!A1"/><Relationship Id="rId1" Type="http://schemas.openxmlformats.org/officeDocument/2006/relationships/hyperlink" Target="#'Prim&#228;rv&#229;rd 3'!A1"/></Relationships>
</file>

<file path=xl/drawings/_rels/drawing27.xml.rels><?xml version="1.0" encoding="UTF-8" standalone="yes"?>
<Relationships xmlns="http://schemas.openxmlformats.org/package/2006/relationships"><Relationship Id="rId2" Type="http://schemas.openxmlformats.org/officeDocument/2006/relationships/hyperlink" Target="#'Sjuksk&#246;terskev&#229;rd'!A1"/><Relationship Id="rId1" Type="http://schemas.openxmlformats.org/officeDocument/2006/relationships/hyperlink" Target="#'Prim&#228;rv&#229;rd 4'!A1"/></Relationships>
</file>

<file path=xl/drawings/_rels/drawing28.xml.rels><?xml version="1.0" encoding="UTF-8" standalone="yes"?>
<Relationships xmlns="http://schemas.openxmlformats.org/package/2006/relationships"><Relationship Id="rId2" Type="http://schemas.openxmlformats.org/officeDocument/2006/relationships/hyperlink" Target="#'M&#246;drah&#228;lsov&#229;rd'!A1"/><Relationship Id="rId1" Type="http://schemas.openxmlformats.org/officeDocument/2006/relationships/hyperlink" Target="#'Allm&#228;nl&#228;karv&#229;rd'!A1"/></Relationships>
</file>

<file path=xl/drawings/_rels/drawing29.xml.rels><?xml version="1.0" encoding="UTF-8" standalone="yes"?>
<Relationships xmlns="http://schemas.openxmlformats.org/package/2006/relationships"><Relationship Id="rId2" Type="http://schemas.openxmlformats.org/officeDocument/2006/relationships/hyperlink" Target="#'Barnh&#228;lsov&#229;rd'!A1"/><Relationship Id="rId1" Type="http://schemas.openxmlformats.org/officeDocument/2006/relationships/hyperlink" Target="#'Sjuksk&#246;terskev&#229;rd'!A1"/></Relationships>
</file>

<file path=xl/drawings/_rels/drawing3.xml.rels><?xml version="1.0" encoding="UTF-8" standalone="yes"?>
<Relationships xmlns="http://schemas.openxmlformats.org/package/2006/relationships"><Relationship Id="rId2" Type="http://schemas.openxmlformats.org/officeDocument/2006/relationships/hyperlink" Target="#'Balansr&#228;kning'!A1"/><Relationship Id="rId1" Type="http://schemas.openxmlformats.org/officeDocument/2006/relationships/hyperlink" Target="#'Regionernas ekonomi'!A1"/></Relationships>
</file>

<file path=xl/drawings/_rels/drawing30.xml.rels><?xml version="1.0" encoding="UTF-8" standalone="yes"?>
<Relationships xmlns="http://schemas.openxmlformats.org/package/2006/relationships"><Relationship Id="rId2" Type="http://schemas.openxmlformats.org/officeDocument/2006/relationships/hyperlink" Target="#'Fysio- och arbetsterapi'!A1"/><Relationship Id="rId1" Type="http://schemas.openxmlformats.org/officeDocument/2006/relationships/hyperlink" Target="#'M&#246;drah&#228;lsov&#229;rd'!A1"/></Relationships>
</file>

<file path=xl/drawings/_rels/drawing31.xml.rels><?xml version="1.0" encoding="UTF-8" standalone="yes"?>
<Relationships xmlns="http://schemas.openxmlformats.org/package/2006/relationships"><Relationship Id="rId2" Type="http://schemas.openxmlformats.org/officeDocument/2006/relationships/hyperlink" Target="#'Prim&#228;rv&#229;rdsansluten hemsjukv&#229;rd'!A1"/><Relationship Id="rId1" Type="http://schemas.openxmlformats.org/officeDocument/2006/relationships/hyperlink" Target="#'Barnh&#228;lsov&#229;rd'!A1"/></Relationships>
</file>

<file path=xl/drawings/_rels/drawing32.xml.rels><?xml version="1.0" encoding="UTF-8" standalone="yes"?>
<Relationships xmlns="http://schemas.openxmlformats.org/package/2006/relationships"><Relationship Id="rId2" Type="http://schemas.openxmlformats.org/officeDocument/2006/relationships/hyperlink" Target="#'&#214;vrig prim&#228;rv&#229;rd'!A1"/><Relationship Id="rId1" Type="http://schemas.openxmlformats.org/officeDocument/2006/relationships/hyperlink" Target="#'Fysio- och arbetsterapi'!A1"/></Relationships>
</file>

<file path=xl/drawings/_rels/drawing33.xml.rels><?xml version="1.0" encoding="UTF-8" standalone="yes"?>
<Relationships xmlns="http://schemas.openxmlformats.org/package/2006/relationships"><Relationship Id="rId2" Type="http://schemas.openxmlformats.org/officeDocument/2006/relationships/hyperlink" Target="#'Sluten prim&#228;rv&#229;rd'!A1"/><Relationship Id="rId1" Type="http://schemas.openxmlformats.org/officeDocument/2006/relationships/hyperlink" Target="#'Prim&#228;rv&#229;rdsansluten hemsjukv&#229;rd'!A1"/></Relationships>
</file>

<file path=xl/drawings/_rels/drawing34.xml.rels><?xml version="1.0" encoding="UTF-8" standalone="yes"?>
<Relationships xmlns="http://schemas.openxmlformats.org/package/2006/relationships"><Relationship Id="rId2" Type="http://schemas.openxmlformats.org/officeDocument/2006/relationships/hyperlink" Target="#'V&#229;rdcentraler'!A1"/><Relationship Id="rId1" Type="http://schemas.openxmlformats.org/officeDocument/2006/relationships/hyperlink" Target="#'&#214;vrig prim&#228;rv&#229;rd'!A1"/></Relationships>
</file>

<file path=xl/drawings/_rels/drawing3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hyperlink" Target="#'Specialiserad somatisk v&#229;rd'!A1"/><Relationship Id="rId1" Type="http://schemas.openxmlformats.org/officeDocument/2006/relationships/hyperlink" Target="#'Sluten prim&#228;rv&#229;rd'!A1"/><Relationship Id="rId4" Type="http://schemas.openxmlformats.org/officeDocument/2006/relationships/chart" Target="../charts/chart13.xml"/></Relationships>
</file>

<file path=xl/drawings/_rels/drawing36.xml.rels><?xml version="1.0" encoding="UTF-8" standalone="yes"?>
<Relationships xmlns="http://schemas.openxmlformats.org/package/2006/relationships"><Relationship Id="rId2" Type="http://schemas.openxmlformats.org/officeDocument/2006/relationships/hyperlink" Target="#'Somatik 1'!A1"/><Relationship Id="rId1" Type="http://schemas.openxmlformats.org/officeDocument/2006/relationships/hyperlink" Target="#'V&#229;rdcentraler'!A1"/></Relationships>
</file>

<file path=xl/drawings/_rels/drawing37.xml.rels><?xml version="1.0" encoding="UTF-8" standalone="yes"?>
<Relationships xmlns="http://schemas.openxmlformats.org/package/2006/relationships"><Relationship Id="rId2" Type="http://schemas.openxmlformats.org/officeDocument/2006/relationships/hyperlink" Target="#'Somatik 2'!A1"/><Relationship Id="rId1" Type="http://schemas.openxmlformats.org/officeDocument/2006/relationships/hyperlink" Target="#'Specialiserad somatisk v&#229;rd'!A1"/></Relationships>
</file>

<file path=xl/drawings/_rels/drawing38.xml.rels><?xml version="1.0" encoding="UTF-8" standalone="yes"?>
<Relationships xmlns="http://schemas.openxmlformats.org/package/2006/relationships"><Relationship Id="rId2" Type="http://schemas.openxmlformats.org/officeDocument/2006/relationships/hyperlink" Target="#'Somatik 3'!A1"/><Relationship Id="rId1" Type="http://schemas.openxmlformats.org/officeDocument/2006/relationships/hyperlink" Target="#'Somatik 1'!A1"/></Relationships>
</file>

<file path=xl/drawings/_rels/drawing3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hyperlink" Target="#'Somatik 4'!A1"/><Relationship Id="rId1" Type="http://schemas.openxmlformats.org/officeDocument/2006/relationships/hyperlink" Target="#'Somatik 2'!A1"/></Relationships>
</file>

<file path=xl/drawings/_rels/drawing4.xml.rels><?xml version="1.0" encoding="UTF-8" standalone="yes"?>
<Relationships xmlns="http://schemas.openxmlformats.org/package/2006/relationships"><Relationship Id="rId2" Type="http://schemas.openxmlformats.org/officeDocument/2006/relationships/hyperlink" Target="#'kostnadsslag'!A1"/><Relationship Id="rId1" Type="http://schemas.openxmlformats.org/officeDocument/2006/relationships/hyperlink" Target="#'Resultatr&#228;kning'!A1"/></Relationships>
</file>

<file path=xl/drawings/_rels/drawing40.xml.rels><?xml version="1.0" encoding="UTF-8" standalone="yes"?>
<Relationships xmlns="http://schemas.openxmlformats.org/package/2006/relationships"><Relationship Id="rId2" Type="http://schemas.openxmlformats.org/officeDocument/2006/relationships/hyperlink" Target="#'Somatik 5'!A1"/><Relationship Id="rId1" Type="http://schemas.openxmlformats.org/officeDocument/2006/relationships/hyperlink" Target="#'Somatik 3'!A1"/></Relationships>
</file>

<file path=xl/drawings/_rels/drawing41.xml.rels><?xml version="1.0" encoding="UTF-8" standalone="yes"?>
<Relationships xmlns="http://schemas.openxmlformats.org/package/2006/relationships"><Relationship Id="rId2" Type="http://schemas.openxmlformats.org/officeDocument/2006/relationships/hyperlink" Target="#'Somatik 6'!A1"/><Relationship Id="rId1" Type="http://schemas.openxmlformats.org/officeDocument/2006/relationships/hyperlink" Target="#'Somatik 4'!A1"/></Relationships>
</file>

<file path=xl/drawings/_rels/drawing42.xml.rels><?xml version="1.0" encoding="UTF-8" standalone="yes"?>
<Relationships xmlns="http://schemas.openxmlformats.org/package/2006/relationships"><Relationship Id="rId2" Type="http://schemas.openxmlformats.org/officeDocument/2006/relationships/hyperlink" Target="#'Specialiserad psykiatrisk v&#229;rd'!A1"/><Relationship Id="rId1" Type="http://schemas.openxmlformats.org/officeDocument/2006/relationships/hyperlink" Target="#'Somatik 5'!A1"/></Relationships>
</file>

<file path=xl/drawings/_rels/drawing43.xml.rels><?xml version="1.0" encoding="UTF-8" standalone="yes"?>
<Relationships xmlns="http://schemas.openxmlformats.org/package/2006/relationships"><Relationship Id="rId2" Type="http://schemas.openxmlformats.org/officeDocument/2006/relationships/hyperlink" Target="#'Psykiatri 1'!A1"/><Relationship Id="rId1" Type="http://schemas.openxmlformats.org/officeDocument/2006/relationships/hyperlink" Target="#'Somatik 6'!A1"/></Relationships>
</file>

<file path=xl/drawings/_rels/drawing44.xml.rels><?xml version="1.0" encoding="UTF-8" standalone="yes"?>
<Relationships xmlns="http://schemas.openxmlformats.org/package/2006/relationships"><Relationship Id="rId2" Type="http://schemas.openxmlformats.org/officeDocument/2006/relationships/hyperlink" Target="#'Psykiatri 2'!A1"/><Relationship Id="rId1" Type="http://schemas.openxmlformats.org/officeDocument/2006/relationships/hyperlink" Target="#'Specialiserad psykiatrisk v&#229;rd'!A1"/></Relationships>
</file>

<file path=xl/drawings/_rels/drawing45.xml.rels><?xml version="1.0" encoding="UTF-8" standalone="yes"?>
<Relationships xmlns="http://schemas.openxmlformats.org/package/2006/relationships"><Relationship Id="rId2" Type="http://schemas.openxmlformats.org/officeDocument/2006/relationships/hyperlink" Target="#'Psykiatri 3'!A1"/><Relationship Id="rId1" Type="http://schemas.openxmlformats.org/officeDocument/2006/relationships/hyperlink" Target="#'Psykiatri 1'!A1"/></Relationships>
</file>

<file path=xl/drawings/_rels/drawing4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hyperlink" Target="#'Psykiatri 4'!A1"/><Relationship Id="rId1" Type="http://schemas.openxmlformats.org/officeDocument/2006/relationships/hyperlink" Target="#'Psykiatri 2'!A1"/></Relationships>
</file>

<file path=xl/drawings/_rels/drawing47.xml.rels><?xml version="1.0" encoding="UTF-8" standalone="yes"?>
<Relationships xmlns="http://schemas.openxmlformats.org/package/2006/relationships"><Relationship Id="rId2" Type="http://schemas.openxmlformats.org/officeDocument/2006/relationships/hyperlink" Target="#'Psykiatri 5'!A1"/><Relationship Id="rId1" Type="http://schemas.openxmlformats.org/officeDocument/2006/relationships/hyperlink" Target="#'Psykiatri 3'!A1"/></Relationships>
</file>

<file path=xl/drawings/_rels/drawing48.xml.rels><?xml version="1.0" encoding="UTF-8" standalone="yes"?>
<Relationships xmlns="http://schemas.openxmlformats.org/package/2006/relationships"><Relationship Id="rId2" Type="http://schemas.openxmlformats.org/officeDocument/2006/relationships/hyperlink" Target="#'Tandv&#229;rd'!A1"/><Relationship Id="rId1" Type="http://schemas.openxmlformats.org/officeDocument/2006/relationships/hyperlink" Target="#'Psykiatri 4'!A1"/></Relationships>
</file>

<file path=xl/drawings/_rels/drawing49.xml.rels><?xml version="1.0" encoding="UTF-8" standalone="yes"?>
<Relationships xmlns="http://schemas.openxmlformats.org/package/2006/relationships"><Relationship Id="rId2" Type="http://schemas.openxmlformats.org/officeDocument/2006/relationships/hyperlink" Target="#'Tandv&#229;rd 1'!A1"/><Relationship Id="rId1" Type="http://schemas.openxmlformats.org/officeDocument/2006/relationships/hyperlink" Target="#'Psykiatri 5'!A1"/></Relationships>
</file>

<file path=xl/drawings/_rels/drawing5.xml.rels><?xml version="1.0" encoding="UTF-8" standalone="yes"?>
<Relationships xmlns="http://schemas.openxmlformats.org/package/2006/relationships"><Relationship Id="rId2" Type="http://schemas.openxmlformats.org/officeDocument/2006/relationships/hyperlink" Target="#'int&#228;ktsslag'!A1"/><Relationship Id="rId1" Type="http://schemas.openxmlformats.org/officeDocument/2006/relationships/hyperlink" Target="#'Balansr&#228;kning'!A1"/></Relationships>
</file>

<file path=xl/drawings/_rels/drawing50.xml.rels><?xml version="1.0" encoding="UTF-8" standalone="yes"?>
<Relationships xmlns="http://schemas.openxmlformats.org/package/2006/relationships"><Relationship Id="rId2" Type="http://schemas.openxmlformats.org/officeDocument/2006/relationships/hyperlink" Target="#'Tandv&#229;rd 2'!A1"/><Relationship Id="rId1" Type="http://schemas.openxmlformats.org/officeDocument/2006/relationships/hyperlink" Target="#'Tandv&#229;rd'!A1"/></Relationships>
</file>

<file path=xl/drawings/_rels/drawing51.xml.rels><?xml version="1.0" encoding="UTF-8" standalone="yes"?>
<Relationships xmlns="http://schemas.openxmlformats.org/package/2006/relationships"><Relationship Id="rId2" Type="http://schemas.openxmlformats.org/officeDocument/2006/relationships/hyperlink" Target="#'Tandv&#229;rd 3'!A1"/><Relationship Id="rId1" Type="http://schemas.openxmlformats.org/officeDocument/2006/relationships/hyperlink" Target="#'Tandv&#229;rd 1'!A1"/></Relationships>
</file>

<file path=xl/drawings/_rels/drawing52.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hyperlink" Target="#'Tandv&#229;rd 4'!A1"/><Relationship Id="rId1" Type="http://schemas.openxmlformats.org/officeDocument/2006/relationships/hyperlink" Target="#'Tandv&#229;rd 2'!A1"/><Relationship Id="rId4" Type="http://schemas.openxmlformats.org/officeDocument/2006/relationships/chart" Target="../charts/chart17.xml"/></Relationships>
</file>

<file path=xl/drawings/_rels/drawing53.xml.rels><?xml version="1.0" encoding="UTF-8" standalone="yes"?>
<Relationships xmlns="http://schemas.openxmlformats.org/package/2006/relationships"><Relationship Id="rId2" Type="http://schemas.openxmlformats.org/officeDocument/2006/relationships/hyperlink" Target="#'&#214;vrig h&#228;lso- och sjukv&#229;rd'!A1"/><Relationship Id="rId1" Type="http://schemas.openxmlformats.org/officeDocument/2006/relationships/hyperlink" Target="#'Tandv&#229;rd 3'!A1"/></Relationships>
</file>

<file path=xl/drawings/_rels/drawing54.xml.rels><?xml version="1.0" encoding="UTF-8" standalone="yes"?>
<Relationships xmlns="http://schemas.openxmlformats.org/package/2006/relationships"><Relationship Id="rId2" Type="http://schemas.openxmlformats.org/officeDocument/2006/relationships/hyperlink" Target="#'&#214;vrig h&#228;lso- och sjukv&#229;rd 1'!A1"/><Relationship Id="rId1" Type="http://schemas.openxmlformats.org/officeDocument/2006/relationships/hyperlink" Target="#'Tandv&#229;rd 4'!A1"/></Relationships>
</file>

<file path=xl/drawings/_rels/drawing55.xml.rels><?xml version="1.0" encoding="UTF-8" standalone="yes"?>
<Relationships xmlns="http://schemas.openxmlformats.org/package/2006/relationships"><Relationship Id="rId2" Type="http://schemas.openxmlformats.org/officeDocument/2006/relationships/hyperlink" Target="#'&#214;vrig h&#228;lso- och sjukv&#229;rd 2'!A1"/><Relationship Id="rId1" Type="http://schemas.openxmlformats.org/officeDocument/2006/relationships/hyperlink" Target="#'&#214;vrig h&#228;lso- och sjukv&#229;rd'!A1"/></Relationships>
</file>

<file path=xl/drawings/_rels/drawing56.xml.rels><?xml version="1.0" encoding="UTF-8" standalone="yes"?>
<Relationships xmlns="http://schemas.openxmlformats.org/package/2006/relationships"><Relationship Id="rId2" Type="http://schemas.openxmlformats.org/officeDocument/2006/relationships/hyperlink" Target="#'&#214;vrig h&#228;lso- och sjukv&#229;rd 3'!A1"/><Relationship Id="rId1" Type="http://schemas.openxmlformats.org/officeDocument/2006/relationships/hyperlink" Target="#'&#214;vrig h&#228;lso- och sjukv&#229;rd 1'!A1"/></Relationships>
</file>

<file path=xl/drawings/_rels/drawing5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hyperlink" Target="#'L&#228;kemedel'!A1"/><Relationship Id="rId1" Type="http://schemas.openxmlformats.org/officeDocument/2006/relationships/hyperlink" Target="#'&#214;vrig h&#228;lso- och sjukv&#229;rd 2'!A1"/></Relationships>
</file>

<file path=xl/drawings/_rels/drawing58.xml.rels><?xml version="1.0" encoding="UTF-8" standalone="yes"?>
<Relationships xmlns="http://schemas.openxmlformats.org/package/2006/relationships"><Relationship Id="rId2" Type="http://schemas.openxmlformats.org/officeDocument/2006/relationships/hyperlink" Target="#'L&#228;kemedelsf&#246;rm&#229;n'!A1"/><Relationship Id="rId1" Type="http://schemas.openxmlformats.org/officeDocument/2006/relationships/hyperlink" Target="#'&#214;vrig h&#228;lso- och sjukv&#229;rd 3'!A1"/></Relationships>
</file>

<file path=xl/drawings/_rels/drawing5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hyperlink" Target="#'Rekvisitionsl&#228;kemedel'!A1"/><Relationship Id="rId1" Type="http://schemas.openxmlformats.org/officeDocument/2006/relationships/hyperlink" Target="#'L&#228;kemedel'!A1"/></Relationships>
</file>

<file path=xl/drawings/_rels/drawing6.xml.rels><?xml version="1.0" encoding="UTF-8" standalone="yes"?>
<Relationships xmlns="http://schemas.openxmlformats.org/package/2006/relationships"><Relationship Id="rId2" Type="http://schemas.openxmlformats.org/officeDocument/2006/relationships/hyperlink" Target="#'Kostnader och int&#228;kter'!A1"/><Relationship Id="rId1" Type="http://schemas.openxmlformats.org/officeDocument/2006/relationships/hyperlink" Target="#'kostnadsslag'!A1"/></Relationships>
</file>

<file path=xl/drawings/_rels/drawing6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hyperlink" Target="#'Regional utveckling'!A1"/><Relationship Id="rId1" Type="http://schemas.openxmlformats.org/officeDocument/2006/relationships/hyperlink" Target="#'L&#228;kemedelsf&#246;rm&#229;n'!A1"/></Relationships>
</file>

<file path=xl/drawings/_rels/drawing61.xml.rels><?xml version="1.0" encoding="UTF-8" standalone="yes"?>
<Relationships xmlns="http://schemas.openxmlformats.org/package/2006/relationships"><Relationship Id="rId2" Type="http://schemas.openxmlformats.org/officeDocument/2006/relationships/hyperlink" Target="#'Regional utveckling 1'!A1"/><Relationship Id="rId1" Type="http://schemas.openxmlformats.org/officeDocument/2006/relationships/hyperlink" Target="#'Rekvisitionsl&#228;kemedel'!A1"/></Relationships>
</file>

<file path=xl/drawings/_rels/drawing62.xml.rels><?xml version="1.0" encoding="UTF-8" standalone="yes"?>
<Relationships xmlns="http://schemas.openxmlformats.org/package/2006/relationships"><Relationship Id="rId2" Type="http://schemas.openxmlformats.org/officeDocument/2006/relationships/hyperlink" Target="#'Regional utveckling 2'!A1"/><Relationship Id="rId1" Type="http://schemas.openxmlformats.org/officeDocument/2006/relationships/hyperlink" Target="#'Regional utveckling'!A1"/></Relationships>
</file>

<file path=xl/drawings/_rels/drawing63.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hyperlink" Target="#'Regional utveckling 3'!A1"/><Relationship Id="rId1" Type="http://schemas.openxmlformats.org/officeDocument/2006/relationships/hyperlink" Target="#'Regional utveckling 1'!A1"/></Relationships>
</file>

<file path=xl/drawings/_rels/drawing64.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hyperlink" Target="#'Trafik och infrastruktur'!A1"/><Relationship Id="rId1" Type="http://schemas.openxmlformats.org/officeDocument/2006/relationships/hyperlink" Target="#'Regional utveckling 2'!A1"/></Relationships>
</file>

<file path=xl/drawings/_rels/drawing65.xml.rels><?xml version="1.0" encoding="UTF-8" standalone="yes"?>
<Relationships xmlns="http://schemas.openxmlformats.org/package/2006/relationships"><Relationship Id="rId2" Type="http://schemas.openxmlformats.org/officeDocument/2006/relationships/hyperlink" Target="#'Trafik och infrastruktur 1'!A1"/><Relationship Id="rId1" Type="http://schemas.openxmlformats.org/officeDocument/2006/relationships/hyperlink" Target="#'Regional utveckling 3'!A1"/></Relationships>
</file>

<file path=xl/drawings/_rels/drawing66.xml.rels><?xml version="1.0" encoding="UTF-8" standalone="yes"?>
<Relationships xmlns="http://schemas.openxmlformats.org/package/2006/relationships"><Relationship Id="rId2" Type="http://schemas.openxmlformats.org/officeDocument/2006/relationships/hyperlink" Target="#'Trafik och infrastruktur 2'!A1"/><Relationship Id="rId1" Type="http://schemas.openxmlformats.org/officeDocument/2006/relationships/hyperlink" Target="#'Trafik och infrastruktur'!A1"/></Relationships>
</file>

<file path=xl/drawings/_rels/drawing67.xml.rels><?xml version="1.0" encoding="UTF-8" standalone="yes"?>
<Relationships xmlns="http://schemas.openxmlformats.org/package/2006/relationships"><Relationship Id="rId2" Type="http://schemas.openxmlformats.org/officeDocument/2006/relationships/hyperlink" Target="#'Utbildning och kultur'!A1"/><Relationship Id="rId1" Type="http://schemas.openxmlformats.org/officeDocument/2006/relationships/hyperlink" Target="#'Trafik och infrastruktur 1'!A1"/></Relationships>
</file>

<file path=xl/drawings/_rels/drawing68.xml.rels><?xml version="1.0" encoding="UTF-8" standalone="yes"?>
<Relationships xmlns="http://schemas.openxmlformats.org/package/2006/relationships"><Relationship Id="rId2" Type="http://schemas.openxmlformats.org/officeDocument/2006/relationships/hyperlink" Target="#'Utbildning och kultur 1'!A1"/><Relationship Id="rId1" Type="http://schemas.openxmlformats.org/officeDocument/2006/relationships/hyperlink" Target="#'Trafik och infrastruktur 2'!A1"/></Relationships>
</file>

<file path=xl/drawings/_rels/drawing69.xml.rels><?xml version="1.0" encoding="UTF-8" standalone="yes"?>
<Relationships xmlns="http://schemas.openxmlformats.org/package/2006/relationships"><Relationship Id="rId2" Type="http://schemas.openxmlformats.org/officeDocument/2006/relationships/hyperlink" Target="#'Utbildning och kultur 2'!A1"/><Relationship Id="rId1" Type="http://schemas.openxmlformats.org/officeDocument/2006/relationships/hyperlink" Target="#'Utbildning och kultur'!A1"/></Relationships>
</file>

<file path=xl/drawings/_rels/drawing7.xml.rels><?xml version="1.0" encoding="UTF-8" standalone="yes"?>
<Relationships xmlns="http://schemas.openxmlformats.org/package/2006/relationships"><Relationship Id="rId2" Type="http://schemas.openxmlformats.org/officeDocument/2006/relationships/hyperlink" Target="#'Kostnader och int&#228;kter 1'!A1"/><Relationship Id="rId1" Type="http://schemas.openxmlformats.org/officeDocument/2006/relationships/hyperlink" Target="#'int&#228;ktsslag'!A1"/></Relationships>
</file>

<file path=xl/drawings/_rels/drawing70.xml.rels><?xml version="1.0" encoding="UTF-8" standalone="yes"?>
<Relationships xmlns="http://schemas.openxmlformats.org/package/2006/relationships"><Relationship Id="rId2" Type="http://schemas.openxmlformats.org/officeDocument/2006/relationships/hyperlink" Target="#'Utbildning och kultur 3'!A1"/><Relationship Id="rId1" Type="http://schemas.openxmlformats.org/officeDocument/2006/relationships/hyperlink" Target="#'Utbildning och kultur 1'!A1"/></Relationships>
</file>

<file path=xl/drawings/_rels/drawing71.xml.rels><?xml version="1.0" encoding="UTF-8" standalone="yes"?>
<Relationships xmlns="http://schemas.openxmlformats.org/package/2006/relationships"><Relationship Id="rId2" Type="http://schemas.openxmlformats.org/officeDocument/2006/relationships/hyperlink" Target="#'Utbildning och kultur 3'!A1"/><Relationship Id="rId1" Type="http://schemas.openxmlformats.org/officeDocument/2006/relationships/hyperlink" Target="#'Utbildning och kultur 2'!A1"/></Relationships>
</file>

<file path=xl/drawings/_rels/drawing8.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Kostnader och int&#228;kter 2'!A1"/><Relationship Id="rId1" Type="http://schemas.openxmlformats.org/officeDocument/2006/relationships/hyperlink" Target="#'Kostnader och int&#228;kter'!A1"/></Relationships>
</file>

<file path=xl/drawings/_rels/drawing9.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Kostnader och int&#228;kter 3'!A1"/><Relationship Id="rId1" Type="http://schemas.openxmlformats.org/officeDocument/2006/relationships/hyperlink" Target="#'Kostnader och int&#228;kter 1'!A1"/></Relationships>
</file>

<file path=xl/drawings/drawing1.xml><?xml version="1.0" encoding="utf-8"?>
<xdr:wsDr xmlns:xdr="http://schemas.openxmlformats.org/drawingml/2006/spreadsheetDrawing" xmlns:a="http://schemas.openxmlformats.org/drawingml/2006/main">
  <xdr:twoCellAnchor editAs="absolute">
    <xdr:from>
      <xdr:col>0</xdr:col>
      <xdr:colOff>219075</xdr:colOff>
      <xdr:row>0</xdr:row>
      <xdr:rowOff>152401</xdr:rowOff>
    </xdr:from>
    <xdr:to>
      <xdr:col>0</xdr:col>
      <xdr:colOff>1276350</xdr:colOff>
      <xdr:row>1</xdr:row>
      <xdr:rowOff>143516</xdr:rowOff>
    </xdr:to>
    <xdr:pic>
      <xdr:nvPicPr>
        <xdr:cNvPr id="2" name="Bildobjekt 1" descr="Länk till skr.se&#10;">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5" y="152401"/>
          <a:ext cx="1057275" cy="438790"/>
        </a:xfrm>
        <a:prstGeom prst="rect">
          <a:avLst/>
        </a:prstGeom>
      </xdr:spPr>
    </xdr:pic>
    <xdr:clientData/>
  </xdr:twoCellAnchor>
  <xdr:twoCellAnchor editAs="absolute">
    <xdr:from>
      <xdr:col>16</xdr:col>
      <xdr:colOff>202934</xdr:colOff>
      <xdr:row>19</xdr:row>
      <xdr:rowOff>184360</xdr:rowOff>
    </xdr:from>
    <xdr:to>
      <xdr:col>16</xdr:col>
      <xdr:colOff>641084</xdr:colOff>
      <xdr:row>20</xdr:row>
      <xdr:rowOff>199622</xdr:rowOff>
    </xdr:to>
    <xdr:pic>
      <xdr:nvPicPr>
        <xdr:cNvPr id="3" name="Bildobjekt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24393" t="1" r="19502" b="25521"/>
        <a:stretch/>
      </xdr:blipFill>
      <xdr:spPr>
        <a:xfrm rot="420000">
          <a:off x="15023834" y="4365835"/>
          <a:ext cx="438150" cy="224812"/>
        </a:xfrm>
        <a:prstGeom prst="rect">
          <a:avLst/>
        </a:prstGeom>
      </xdr:spPr>
    </xdr:pic>
    <xdr:clientData/>
  </xdr:twoCellAnchor>
  <xdr:twoCellAnchor editAs="absolute">
    <xdr:from>
      <xdr:col>14</xdr:col>
      <xdr:colOff>315733</xdr:colOff>
      <xdr:row>17</xdr:row>
      <xdr:rowOff>202494</xdr:rowOff>
    </xdr:from>
    <xdr:to>
      <xdr:col>17</xdr:col>
      <xdr:colOff>113328</xdr:colOff>
      <xdr:row>26</xdr:row>
      <xdr:rowOff>199847</xdr:rowOff>
    </xdr:to>
    <xdr:sp macro="" textlink="">
      <xdr:nvSpPr>
        <xdr:cNvPr id="6" name="textruta 30">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SpPr txBox="1">
          <a:spLocks noChangeAspect="1"/>
        </xdr:cNvSpPr>
      </xdr:nvSpPr>
      <xdr:spPr>
        <a:xfrm rot="418464">
          <a:off x="13765033" y="3964869"/>
          <a:ext cx="1854995" cy="1883303"/>
        </a:xfrm>
        <a:prstGeom prst="rect">
          <a:avLst/>
        </a:prstGeom>
        <a:noFill/>
      </xdr:spPr>
      <xdr:txBody>
        <a:bodyPr wrap="square" rtlCol="0">
          <a:noAutofit/>
        </a:bodyPr>
        <a:lstStyle>
          <a:defPPr>
            <a:defRPr lang="sv-SE"/>
          </a:defPPr>
          <a:lvl1pPr marL="0" algn="l" defTabSz="914400" rtl="0" eaLnBrk="1" latinLnBrk="0" hangingPunct="1">
            <a:defRPr sz="1800" kern="1200">
              <a:solidFill>
                <a:sysClr val="windowText" lastClr="000000"/>
              </a:solidFill>
              <a:latin typeface="Arial"/>
            </a:defRPr>
          </a:lvl1pPr>
          <a:lvl2pPr marL="457200" algn="l" defTabSz="914400" rtl="0" eaLnBrk="1" latinLnBrk="0" hangingPunct="1">
            <a:defRPr sz="1800" kern="1200">
              <a:solidFill>
                <a:sysClr val="windowText" lastClr="000000"/>
              </a:solidFill>
              <a:latin typeface="Arial"/>
            </a:defRPr>
          </a:lvl2pPr>
          <a:lvl3pPr marL="914400" algn="l" defTabSz="914400" rtl="0" eaLnBrk="1" latinLnBrk="0" hangingPunct="1">
            <a:defRPr sz="1800" kern="1200">
              <a:solidFill>
                <a:sysClr val="windowText" lastClr="000000"/>
              </a:solidFill>
              <a:latin typeface="Arial"/>
            </a:defRPr>
          </a:lvl3pPr>
          <a:lvl4pPr marL="1371600" algn="l" defTabSz="914400" rtl="0" eaLnBrk="1" latinLnBrk="0" hangingPunct="1">
            <a:defRPr sz="1800" kern="1200">
              <a:solidFill>
                <a:sysClr val="windowText" lastClr="000000"/>
              </a:solidFill>
              <a:latin typeface="Arial"/>
            </a:defRPr>
          </a:lvl4pPr>
          <a:lvl5pPr marL="1828800" algn="l" defTabSz="914400" rtl="0" eaLnBrk="1" latinLnBrk="0" hangingPunct="1">
            <a:defRPr sz="1800" kern="1200">
              <a:solidFill>
                <a:sysClr val="windowText" lastClr="000000"/>
              </a:solidFill>
              <a:latin typeface="Arial"/>
            </a:defRPr>
          </a:lvl5pPr>
          <a:lvl6pPr marL="2286000" algn="l" defTabSz="914400" rtl="0" eaLnBrk="1" latinLnBrk="0" hangingPunct="1">
            <a:defRPr sz="1800" kern="1200">
              <a:solidFill>
                <a:sysClr val="windowText" lastClr="000000"/>
              </a:solidFill>
              <a:latin typeface="Arial"/>
            </a:defRPr>
          </a:lvl6pPr>
          <a:lvl7pPr marL="2743200" algn="l" defTabSz="914400" rtl="0" eaLnBrk="1" latinLnBrk="0" hangingPunct="1">
            <a:defRPr sz="1800" kern="1200">
              <a:solidFill>
                <a:sysClr val="windowText" lastClr="000000"/>
              </a:solidFill>
              <a:latin typeface="Arial"/>
            </a:defRPr>
          </a:lvl7pPr>
          <a:lvl8pPr marL="3200400" algn="l" defTabSz="914400" rtl="0" eaLnBrk="1" latinLnBrk="0" hangingPunct="1">
            <a:defRPr sz="1800" kern="1200">
              <a:solidFill>
                <a:sysClr val="windowText" lastClr="000000"/>
              </a:solidFill>
              <a:latin typeface="Arial"/>
            </a:defRPr>
          </a:lvl8pPr>
          <a:lvl9pPr marL="3657600" algn="l" defTabSz="914400" rtl="0" eaLnBrk="1" latinLnBrk="0" hangingPunct="1">
            <a:defRPr sz="1800" kern="1200">
              <a:solidFill>
                <a:sysClr val="windowText" lastClr="000000"/>
              </a:solidFill>
              <a:latin typeface="Arial"/>
            </a:defRPr>
          </a:lvl9pPr>
        </a:lstStyle>
        <a:p>
          <a:r>
            <a:rPr lang="sv-SE" sz="1200" b="1">
              <a:solidFill>
                <a:srgbClr val="E6460A"/>
              </a:solidFill>
              <a:latin typeface="Segoe Print" panose="02000600000000000000" pitchFamily="2" charset="0"/>
            </a:rPr>
            <a:t>Tips! </a:t>
          </a:r>
          <a:r>
            <a:rPr lang="sv-SE" sz="1000" b="1">
              <a:solidFill>
                <a:srgbClr val="E6460A"/>
              </a:solidFill>
              <a:latin typeface="Segoe Print" panose="02000600000000000000" pitchFamily="2" charset="0"/>
            </a:rPr>
            <a:t>Klicka på </a:t>
          </a:r>
        </a:p>
        <a:p>
          <a:r>
            <a:rPr lang="sv-SE" sz="1000" b="1">
              <a:solidFill>
                <a:srgbClr val="E6460A"/>
              </a:solidFill>
              <a:latin typeface="Segoe Print" panose="02000600000000000000" pitchFamily="2" charset="0"/>
            </a:rPr>
            <a:t>symbolen ---&gt; </a:t>
          </a:r>
        </a:p>
        <a:p>
          <a:r>
            <a:rPr lang="sv-SE" sz="1000" b="1">
              <a:solidFill>
                <a:srgbClr val="E6460A"/>
              </a:solidFill>
              <a:latin typeface="Segoe Print" panose="02000600000000000000" pitchFamily="2" charset="0"/>
            </a:rPr>
            <a:t>ovan och välj </a:t>
          </a:r>
        </a:p>
        <a:p>
          <a:r>
            <a:rPr lang="sv-SE" sz="1000" b="1">
              <a:solidFill>
                <a:srgbClr val="E6460A"/>
              </a:solidFill>
              <a:latin typeface="Segoe Print" panose="02000600000000000000" pitchFamily="2" charset="0"/>
            </a:rPr>
            <a:t>"Dölj menyfliksområdet..." eller zooma</a:t>
          </a:r>
          <a:r>
            <a:rPr lang="sv-SE" sz="1000" b="1" baseline="0">
              <a:solidFill>
                <a:srgbClr val="E6460A"/>
              </a:solidFill>
              <a:latin typeface="Segoe Print" panose="02000600000000000000" pitchFamily="2" charset="0"/>
            </a:rPr>
            <a:t> ut, </a:t>
          </a:r>
          <a:r>
            <a:rPr lang="sv-SE" sz="1000" b="1">
              <a:solidFill>
                <a:srgbClr val="E6460A"/>
              </a:solidFill>
              <a:latin typeface="Segoe Print" panose="02000600000000000000" pitchFamily="2" charset="0"/>
            </a:rPr>
            <a:t>om du använder en liten skärm</a:t>
          </a:r>
        </a:p>
      </xdr:txBody>
    </xdr:sp>
    <xdr:clientData/>
  </xdr:twoCellAnchor>
  <xdr:twoCellAnchor editAs="absolute">
    <xdr:from>
      <xdr:col>13</xdr:col>
      <xdr:colOff>314325</xdr:colOff>
      <xdr:row>8</xdr:row>
      <xdr:rowOff>76200</xdr:rowOff>
    </xdr:from>
    <xdr:to>
      <xdr:col>13</xdr:col>
      <xdr:colOff>314325</xdr:colOff>
      <xdr:row>10</xdr:row>
      <xdr:rowOff>123826</xdr:rowOff>
    </xdr:to>
    <xdr:cxnSp macro="">
      <xdr:nvCxnSpPr>
        <xdr:cNvPr id="7" name="Rak pilkoppling 6">
          <a:extLst>
            <a:ext uri="{FF2B5EF4-FFF2-40B4-BE49-F238E27FC236}">
              <a16:creationId xmlns:a16="http://schemas.microsoft.com/office/drawing/2014/main" id="{00000000-0008-0000-0000-000007000000}"/>
            </a:ext>
            <a:ext uri="{C183D7F6-B498-43B3-948B-1728B52AA6E4}">
              <adec:decorative xmlns:adec="http://schemas.microsoft.com/office/drawing/2017/decorative" val="1"/>
            </a:ext>
          </a:extLst>
        </xdr:cNvPr>
        <xdr:cNvCxnSpPr/>
      </xdr:nvCxnSpPr>
      <xdr:spPr>
        <a:xfrm flipV="1">
          <a:off x="13087350" y="1952625"/>
          <a:ext cx="0" cy="466726"/>
        </a:xfrm>
        <a:prstGeom prst="straightConnector1">
          <a:avLst/>
        </a:prstGeom>
        <a:ln w="38100">
          <a:solidFill>
            <a:schemeClr val="bg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28</xdr:row>
      <xdr:rowOff>104775</xdr:rowOff>
    </xdr:from>
    <xdr:to>
      <xdr:col>13</xdr:col>
      <xdr:colOff>600075</xdr:colOff>
      <xdr:row>30</xdr:row>
      <xdr:rowOff>180975</xdr:rowOff>
    </xdr:to>
    <xdr:sp macro="" textlink="">
      <xdr:nvSpPr>
        <xdr:cNvPr id="5" name="Rektangel 4" descr="Länk till tabellformat och interaktiv presentation av statistiken&#10;">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9591675" y="4552950"/>
          <a:ext cx="2305050" cy="457200"/>
        </a:xfrm>
        <a:prstGeom prst="rect">
          <a:avLst/>
        </a:prstGeom>
        <a:solidFill>
          <a:schemeClr val="accent1"/>
        </a:solidFill>
        <a:ln>
          <a:solidFill>
            <a:schemeClr val="bg2"/>
          </a:solidFill>
        </a:ln>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sv-SE" sz="1100">
              <a:solidFill>
                <a:schemeClr val="bg1"/>
              </a:solidFill>
            </a:rPr>
            <a:t>Länk till tabellformat och interaktiv presentation av statistiken</a:t>
          </a:r>
        </a:p>
      </xdr:txBody>
    </xdr:sp>
    <xdr:clientData/>
  </xdr:twoCellAnchor>
  <xdr:twoCellAnchor>
    <xdr:from>
      <xdr:col>0</xdr:col>
      <xdr:colOff>1635125</xdr:colOff>
      <xdr:row>1</xdr:row>
      <xdr:rowOff>92074</xdr:rowOff>
    </xdr:from>
    <xdr:to>
      <xdr:col>0</xdr:col>
      <xdr:colOff>1835150</xdr:colOff>
      <xdr:row>2</xdr:row>
      <xdr:rowOff>81574</xdr:rowOff>
    </xdr:to>
    <xdr:sp macro="" textlink="">
      <xdr:nvSpPr>
        <xdr:cNvPr id="8" name="tillbaka">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SpPr/>
      </xdr:nvSpPr>
      <xdr:spPr>
        <a:xfrm>
          <a:off x="1635125" y="539749"/>
          <a:ext cx="200025" cy="180000"/>
        </a:xfrm>
        <a:prstGeom prst="leftArrow">
          <a:avLst/>
        </a:prstGeom>
        <a:solidFill>
          <a:schemeClr val="bg1"/>
        </a:solidFill>
        <a:ln>
          <a:solidFill>
            <a:schemeClr val="bg1">
              <a:lumMod val="8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14" name="fram" descr="Länk till nästa flik">
          <a:hlinkClick xmlns:r="http://schemas.openxmlformats.org/officeDocument/2006/relationships" r:id="rId5" tooltip="Framåt"/>
          <a:extLst>
            <a:ext uri="{FF2B5EF4-FFF2-40B4-BE49-F238E27FC236}">
              <a16:creationId xmlns:a16="http://schemas.microsoft.com/office/drawing/2014/main" id="{00000000-0008-0000-0000-00000E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9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9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666750</xdr:colOff>
      <xdr:row>2</xdr:row>
      <xdr:rowOff>195262</xdr:rowOff>
    </xdr:from>
    <xdr:to>
      <xdr:col>7</xdr:col>
      <xdr:colOff>200025</xdr:colOff>
      <xdr:row>21</xdr:row>
      <xdr:rowOff>152400</xdr:rowOff>
    </xdr:to>
    <xdr:graphicFrame macro="">
      <xdr:nvGraphicFramePr>
        <xdr:cNvPr id="2" name="Diagram 1">
          <a:extLst>
            <a:ext uri="{FF2B5EF4-FFF2-40B4-BE49-F238E27FC236}">
              <a16:creationId xmlns:a16="http://schemas.microsoft.com/office/drawing/2014/main" id="{B62CA513-454A-4C73-B556-5B59C7BCC2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xdr:col>
      <xdr:colOff>19050</xdr:colOff>
      <xdr:row>0</xdr:row>
      <xdr:rowOff>285750</xdr:rowOff>
    </xdr:from>
    <xdr:to>
      <xdr:col>13</xdr:col>
      <xdr:colOff>305860</xdr:colOff>
      <xdr:row>25</xdr:row>
      <xdr:rowOff>132443</xdr:rowOff>
    </xdr:to>
    <xdr:grpSp>
      <xdr:nvGrpSpPr>
        <xdr:cNvPr id="2" name="Grupp 1" descr="Beskrivning av kontakttyper&#10;">
          <a:extLst>
            <a:ext uri="{FF2B5EF4-FFF2-40B4-BE49-F238E27FC236}">
              <a16:creationId xmlns:a16="http://schemas.microsoft.com/office/drawing/2014/main" id="{00000000-0008-0000-0A00-000002000000}"/>
            </a:ext>
          </a:extLst>
        </xdr:cNvPr>
        <xdr:cNvGrpSpPr>
          <a:grpSpLocks noChangeAspect="1"/>
        </xdr:cNvGrpSpPr>
      </xdr:nvGrpSpPr>
      <xdr:grpSpPr>
        <a:xfrm>
          <a:off x="4552950" y="285750"/>
          <a:ext cx="8516410" cy="5323568"/>
          <a:chOff x="1081872" y="889952"/>
          <a:chExt cx="8378942" cy="5225143"/>
        </a:xfrm>
      </xdr:grpSpPr>
      <xdr:sp macro="" textlink="">
        <xdr:nvSpPr>
          <xdr:cNvPr id="3" name="textruta 3">
            <a:extLst>
              <a:ext uri="{FF2B5EF4-FFF2-40B4-BE49-F238E27FC236}">
                <a16:creationId xmlns:a16="http://schemas.microsoft.com/office/drawing/2014/main" id="{00000000-0008-0000-0A00-000003000000}"/>
              </a:ext>
            </a:extLst>
          </xdr:cNvPr>
          <xdr:cNvSpPr txBox="1"/>
        </xdr:nvSpPr>
        <xdr:spPr>
          <a:xfrm>
            <a:off x="6504550" y="4127066"/>
            <a:ext cx="2956264" cy="1384995"/>
          </a:xfrm>
          <a:prstGeom prst="rect">
            <a:avLst/>
          </a:prstGeom>
          <a:noFill/>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200"/>
              <a:t>För distanskontakter gäller att de ska avse </a:t>
            </a:r>
            <a:r>
              <a:rPr lang="sv-SE" sz="1200" i="1"/>
              <a:t>kvalificerad sjukvård</a:t>
            </a:r>
            <a:r>
              <a:rPr lang="sv-SE" sz="1200"/>
              <a:t> som journalförts och ersatt ett fysiskt besök.</a:t>
            </a:r>
          </a:p>
          <a:p>
            <a:endParaRPr lang="sv-SE" sz="1200"/>
          </a:p>
          <a:p>
            <a:r>
              <a:rPr lang="sv-SE" sz="1200"/>
              <a:t>För definitioner av kontakttyper, se verksamhetsindelning VI2000 och länk i förordet.</a:t>
            </a:r>
          </a:p>
        </xdr:txBody>
      </xdr:sp>
      <xdr:graphicFrame macro="">
        <xdr:nvGraphicFramePr>
          <xdr:cNvPr id="4" name="Diagram 3">
            <a:extLst>
              <a:ext uri="{FF2B5EF4-FFF2-40B4-BE49-F238E27FC236}">
                <a16:creationId xmlns:a16="http://schemas.microsoft.com/office/drawing/2014/main" id="{00000000-0008-0000-0A00-000004000000}"/>
              </a:ext>
            </a:extLst>
          </xdr:cNvPr>
          <xdr:cNvGraphicFramePr/>
        </xdr:nvGraphicFramePr>
        <xdr:xfrm>
          <a:off x="1081872" y="889952"/>
          <a:ext cx="7569758" cy="5225143"/>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0</xdr:col>
      <xdr:colOff>1635125</xdr:colOff>
      <xdr:row>1</xdr:row>
      <xdr:rowOff>92074</xdr:rowOff>
    </xdr:from>
    <xdr:to>
      <xdr:col>0</xdr:col>
      <xdr:colOff>1835150</xdr:colOff>
      <xdr:row>2</xdr:row>
      <xdr:rowOff>81574</xdr:rowOff>
    </xdr:to>
    <xdr:sp macro="" textlink="">
      <xdr:nvSpPr>
        <xdr:cNvPr id="5" name="tillbaka" descr="Länk till föregående flik">
          <a:hlinkClick xmlns:r="http://schemas.openxmlformats.org/officeDocument/2006/relationships" r:id="rId6" tooltip="Tillbaka"/>
          <a:extLst>
            <a:ext uri="{FF2B5EF4-FFF2-40B4-BE49-F238E27FC236}">
              <a16:creationId xmlns:a16="http://schemas.microsoft.com/office/drawing/2014/main" id="{00000000-0008-0000-0A00-000005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6" name="fram" descr="Länk till nästa flik">
          <a:hlinkClick xmlns:r="http://schemas.openxmlformats.org/officeDocument/2006/relationships" r:id="rId7" tooltip="Framåt"/>
          <a:extLst>
            <a:ext uri="{FF2B5EF4-FFF2-40B4-BE49-F238E27FC236}">
              <a16:creationId xmlns:a16="http://schemas.microsoft.com/office/drawing/2014/main" id="{00000000-0008-0000-0A00-000006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28574</xdr:colOff>
      <xdr:row>29</xdr:row>
      <xdr:rowOff>185738</xdr:rowOff>
    </xdr:from>
    <xdr:to>
      <xdr:col>12</xdr:col>
      <xdr:colOff>209549</xdr:colOff>
      <xdr:row>50</xdr:row>
      <xdr:rowOff>47626</xdr:rowOff>
    </xdr:to>
    <xdr:graphicFrame macro="">
      <xdr:nvGraphicFramePr>
        <xdr:cNvPr id="10" name="Diagram 9" descr="Schematisk beskrivning från Socialstyrelsens termbank">
          <a:extLst>
            <a:ext uri="{FF2B5EF4-FFF2-40B4-BE49-F238E27FC236}">
              <a16:creationId xmlns:a16="http://schemas.microsoft.com/office/drawing/2014/main" id="{995A6588-13EF-45F8-A896-855D1B25E34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B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B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4"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C00-000004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0C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38100</xdr:colOff>
      <xdr:row>2</xdr:row>
      <xdr:rowOff>33337</xdr:rowOff>
    </xdr:from>
    <xdr:to>
      <xdr:col>7</xdr:col>
      <xdr:colOff>123825</xdr:colOff>
      <xdr:row>20</xdr:row>
      <xdr:rowOff>200025</xdr:rowOff>
    </xdr:to>
    <xdr:graphicFrame macro="">
      <xdr:nvGraphicFramePr>
        <xdr:cNvPr id="2" name="Diagram 1">
          <a:extLst>
            <a:ext uri="{FF2B5EF4-FFF2-40B4-BE49-F238E27FC236}">
              <a16:creationId xmlns:a16="http://schemas.microsoft.com/office/drawing/2014/main" id="{EF7615BB-C95E-4191-B8BE-78906A6387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D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D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42861</xdr:colOff>
      <xdr:row>2</xdr:row>
      <xdr:rowOff>114300</xdr:rowOff>
    </xdr:from>
    <xdr:to>
      <xdr:col>9</xdr:col>
      <xdr:colOff>133350</xdr:colOff>
      <xdr:row>25</xdr:row>
      <xdr:rowOff>114300</xdr:rowOff>
    </xdr:to>
    <xdr:graphicFrame macro="">
      <xdr:nvGraphicFramePr>
        <xdr:cNvPr id="3" name="Diagram 2">
          <a:extLst>
            <a:ext uri="{FF2B5EF4-FFF2-40B4-BE49-F238E27FC236}">
              <a16:creationId xmlns:a16="http://schemas.microsoft.com/office/drawing/2014/main" id="{6FE0717A-F1F3-45F0-96F3-A98EF4B792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F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0F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625475</xdr:colOff>
      <xdr:row>2</xdr:row>
      <xdr:rowOff>38100</xdr:rowOff>
    </xdr:from>
    <xdr:to>
      <xdr:col>4</xdr:col>
      <xdr:colOff>1194875</xdr:colOff>
      <xdr:row>19</xdr:row>
      <xdr:rowOff>75750</xdr:rowOff>
    </xdr:to>
    <xdr:graphicFrame macro="">
      <xdr:nvGraphicFramePr>
        <xdr:cNvPr id="4" name="\Templates\Excel standard_SKR_Staplad stapel.crtx" descr="\Templates\Excel standard_SKR_Staplad stapel.crtx">
          <a:extLst>
            <a:ext uri="{FF2B5EF4-FFF2-40B4-BE49-F238E27FC236}">
              <a16:creationId xmlns:a16="http://schemas.microsoft.com/office/drawing/2014/main" id="{1F6F6FFB-746A-6CD7-C278-58C1C7267D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0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10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657225</xdr:colOff>
      <xdr:row>2</xdr:row>
      <xdr:rowOff>120650</xdr:rowOff>
    </xdr:from>
    <xdr:to>
      <xdr:col>4</xdr:col>
      <xdr:colOff>731325</xdr:colOff>
      <xdr:row>19</xdr:row>
      <xdr:rowOff>158300</xdr:rowOff>
    </xdr:to>
    <xdr:graphicFrame macro="">
      <xdr:nvGraphicFramePr>
        <xdr:cNvPr id="7" name="\Templates\Excel standard_SKR_Staplad stapel.crtx" descr="\Templates\Excel standard_SKR_Staplad stapel.crtx">
          <a:extLst>
            <a:ext uri="{FF2B5EF4-FFF2-40B4-BE49-F238E27FC236}">
              <a16:creationId xmlns:a16="http://schemas.microsoft.com/office/drawing/2014/main" id="{2A4D4075-AE65-3931-1176-64F75EA532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1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11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609600</xdr:colOff>
      <xdr:row>2</xdr:row>
      <xdr:rowOff>44450</xdr:rowOff>
    </xdr:from>
    <xdr:to>
      <xdr:col>5</xdr:col>
      <xdr:colOff>277300</xdr:colOff>
      <xdr:row>19</xdr:row>
      <xdr:rowOff>158300</xdr:rowOff>
    </xdr:to>
    <xdr:graphicFrame macro="">
      <xdr:nvGraphicFramePr>
        <xdr:cNvPr id="4" name="\Templates\Excel standard_SKR_Staplad stapel.crtx">
          <a:extLst>
            <a:ext uri="{FF2B5EF4-FFF2-40B4-BE49-F238E27FC236}">
              <a16:creationId xmlns:a16="http://schemas.microsoft.com/office/drawing/2014/main" id="{B3BC513D-AD29-40DB-8924-2CC0468CC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1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100-00000D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14" name="fram" descr="Länk till nästa flik">
          <a:hlinkClick xmlns:r="http://schemas.openxmlformats.org/officeDocument/2006/relationships" r:id="rId2" tooltip="Framåt"/>
          <a:extLst>
            <a:ext uri="{FF2B5EF4-FFF2-40B4-BE49-F238E27FC236}">
              <a16:creationId xmlns:a16="http://schemas.microsoft.com/office/drawing/2014/main" id="{00000000-0008-0000-0100-00000E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3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13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22225</xdr:colOff>
      <xdr:row>3</xdr:row>
      <xdr:rowOff>158750</xdr:rowOff>
    </xdr:from>
    <xdr:to>
      <xdr:col>6</xdr:col>
      <xdr:colOff>540825</xdr:colOff>
      <xdr:row>20</xdr:row>
      <xdr:rowOff>196400</xdr:rowOff>
    </xdr:to>
    <xdr:graphicFrame macro="">
      <xdr:nvGraphicFramePr>
        <xdr:cNvPr id="2" name="\Templates\Excel standard_SKR_Linje max 5 serier.crtx" descr="\Templates\Excel standard_SKR_Linje max 5 serier.crtx">
          <a:extLst>
            <a:ext uri="{FF2B5EF4-FFF2-40B4-BE49-F238E27FC236}">
              <a16:creationId xmlns:a16="http://schemas.microsoft.com/office/drawing/2014/main" id="{915D47EE-FBC0-603D-09F1-D5F5E2DDA1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6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6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0</xdr:colOff>
      <xdr:row>15</xdr:row>
      <xdr:rowOff>138112</xdr:rowOff>
    </xdr:from>
    <xdr:to>
      <xdr:col>4</xdr:col>
      <xdr:colOff>99450</xdr:colOff>
      <xdr:row>32</xdr:row>
      <xdr:rowOff>175762</xdr:rowOff>
    </xdr:to>
    <xdr:graphicFrame macro="">
      <xdr:nvGraphicFramePr>
        <xdr:cNvPr id="4" name="Diagram 3">
          <a:extLst>
            <a:ext uri="{FF2B5EF4-FFF2-40B4-BE49-F238E27FC236}">
              <a16:creationId xmlns:a16="http://schemas.microsoft.com/office/drawing/2014/main" id="{F8AE44F1-DBBB-40E4-8811-88FE768D60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7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7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8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18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9525</xdr:colOff>
      <xdr:row>3</xdr:row>
      <xdr:rowOff>146050</xdr:rowOff>
    </xdr:from>
    <xdr:to>
      <xdr:col>7</xdr:col>
      <xdr:colOff>286825</xdr:colOff>
      <xdr:row>20</xdr:row>
      <xdr:rowOff>183700</xdr:rowOff>
    </xdr:to>
    <xdr:graphicFrame macro="">
      <xdr:nvGraphicFramePr>
        <xdr:cNvPr id="2" name="\Templates\Excel standard_SKR_Stapel.crtx" descr="\Templates\Excel standard_SKR_Stapel.crtx">
          <a:extLst>
            <a:ext uri="{FF2B5EF4-FFF2-40B4-BE49-F238E27FC236}">
              <a16:creationId xmlns:a16="http://schemas.microsoft.com/office/drawing/2014/main" id="{BB429FFA-876C-2325-2571-36B84961FB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9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9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A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A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B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B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C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C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D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D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F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F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0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0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1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1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2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22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582612</xdr:colOff>
      <xdr:row>3</xdr:row>
      <xdr:rowOff>153987</xdr:rowOff>
    </xdr:from>
    <xdr:to>
      <xdr:col>16</xdr:col>
      <xdr:colOff>38100</xdr:colOff>
      <xdr:row>20</xdr:row>
      <xdr:rowOff>203200</xdr:rowOff>
    </xdr:to>
    <xdr:graphicFrame macro="">
      <xdr:nvGraphicFramePr>
        <xdr:cNvPr id="7" name="\Templates\Excel standard_SKR_Linje max 5 serier.crtx">
          <a:extLst>
            <a:ext uri="{FF2B5EF4-FFF2-40B4-BE49-F238E27FC236}">
              <a16:creationId xmlns:a16="http://schemas.microsoft.com/office/drawing/2014/main" id="{F9C64469-4067-4848-8224-19498EB445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168275</xdr:colOff>
      <xdr:row>3</xdr:row>
      <xdr:rowOff>158750</xdr:rowOff>
    </xdr:from>
    <xdr:to>
      <xdr:col>7</xdr:col>
      <xdr:colOff>432875</xdr:colOff>
      <xdr:row>20</xdr:row>
      <xdr:rowOff>196400</xdr:rowOff>
    </xdr:to>
    <xdr:graphicFrame macro="">
      <xdr:nvGraphicFramePr>
        <xdr:cNvPr id="9" name="\Templates\Excel standard_SKR_Staplad stapel.crtx" descr="\Templates\Excel standard_SKR_Staplad stapel.crtx">
          <a:extLst>
            <a:ext uri="{FF2B5EF4-FFF2-40B4-BE49-F238E27FC236}">
              <a16:creationId xmlns:a16="http://schemas.microsoft.com/office/drawing/2014/main" id="{A5020F40-1822-2F3F-518F-4FEB964D27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3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3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6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26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38099</xdr:colOff>
      <xdr:row>3</xdr:row>
      <xdr:rowOff>19050</xdr:rowOff>
    </xdr:from>
    <xdr:to>
      <xdr:col>7</xdr:col>
      <xdr:colOff>391599</xdr:colOff>
      <xdr:row>20</xdr:row>
      <xdr:rowOff>132900</xdr:rowOff>
    </xdr:to>
    <xdr:graphicFrame macro="">
      <xdr:nvGraphicFramePr>
        <xdr:cNvPr id="5" name="\Templates\Excel standard_SKR_Stapel.crtx">
          <a:extLst>
            <a:ext uri="{FF2B5EF4-FFF2-40B4-BE49-F238E27FC236}">
              <a16:creationId xmlns:a16="http://schemas.microsoft.com/office/drawing/2014/main" id="{08CBB957-8D7A-4152-8CEB-6FBCE7CD2D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3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3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7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7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8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8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9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9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A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A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B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B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C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C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D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2D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587375</xdr:colOff>
      <xdr:row>3</xdr:row>
      <xdr:rowOff>139700</xdr:rowOff>
    </xdr:from>
    <xdr:to>
      <xdr:col>7</xdr:col>
      <xdr:colOff>420175</xdr:colOff>
      <xdr:row>20</xdr:row>
      <xdr:rowOff>177350</xdr:rowOff>
    </xdr:to>
    <xdr:graphicFrame macro="">
      <xdr:nvGraphicFramePr>
        <xdr:cNvPr id="2" name="\Templates\Excel standard_SKR_Stapel.crtx" descr="\Templates\Excel standard_SKR_Stapel.crtx">
          <a:extLst>
            <a:ext uri="{FF2B5EF4-FFF2-40B4-BE49-F238E27FC236}">
              <a16:creationId xmlns:a16="http://schemas.microsoft.com/office/drawing/2014/main" id="{D870C557-D606-9925-D0AA-17F03EDA05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F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F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0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0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1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1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3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3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568325</xdr:colOff>
      <xdr:row>3</xdr:row>
      <xdr:rowOff>101600</xdr:rowOff>
    </xdr:from>
    <xdr:to>
      <xdr:col>7</xdr:col>
      <xdr:colOff>401125</xdr:colOff>
      <xdr:row>20</xdr:row>
      <xdr:rowOff>139250</xdr:rowOff>
    </xdr:to>
    <xdr:graphicFrame macro="">
      <xdr:nvGraphicFramePr>
        <xdr:cNvPr id="2" name="\Templates\Excel standard_SKR_Stapel.crtx" descr="\Templates\Excel standard_SKR_Stapel.crtx">
          <a:extLst>
            <a:ext uri="{FF2B5EF4-FFF2-40B4-BE49-F238E27FC236}">
              <a16:creationId xmlns:a16="http://schemas.microsoft.com/office/drawing/2014/main" id="{23DA4084-482A-5EE6-49FC-D6735A04B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428625</xdr:colOff>
      <xdr:row>3</xdr:row>
      <xdr:rowOff>76200</xdr:rowOff>
    </xdr:from>
    <xdr:to>
      <xdr:col>15</xdr:col>
      <xdr:colOff>413825</xdr:colOff>
      <xdr:row>20</xdr:row>
      <xdr:rowOff>113850</xdr:rowOff>
    </xdr:to>
    <xdr:graphicFrame macro="">
      <xdr:nvGraphicFramePr>
        <xdr:cNvPr id="6" name="\Templates\Excel standard_SKR_Staplad stapel.crtx" descr="\Templates\Excel standard_SKR_Staplad stapel.crtx">
          <a:extLst>
            <a:ext uri="{FF2B5EF4-FFF2-40B4-BE49-F238E27FC236}">
              <a16:creationId xmlns:a16="http://schemas.microsoft.com/office/drawing/2014/main" id="{1FC6ABD7-026B-83FB-2522-FE5FC12696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6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6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7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7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8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8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581025</xdr:colOff>
      <xdr:row>3</xdr:row>
      <xdr:rowOff>88900</xdr:rowOff>
    </xdr:from>
    <xdr:to>
      <xdr:col>7</xdr:col>
      <xdr:colOff>413825</xdr:colOff>
      <xdr:row>20</xdr:row>
      <xdr:rowOff>126550</xdr:rowOff>
    </xdr:to>
    <xdr:graphicFrame macro="">
      <xdr:nvGraphicFramePr>
        <xdr:cNvPr id="2" name="\Templates\Excel standard_SKR_Stapel.crtx" descr="\Templates\Excel standard_SKR_Stapel.crtx">
          <a:extLst>
            <a:ext uri="{FF2B5EF4-FFF2-40B4-BE49-F238E27FC236}">
              <a16:creationId xmlns:a16="http://schemas.microsoft.com/office/drawing/2014/main" id="{786762F8-E4ED-DE36-1041-DF7D04D501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9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9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A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A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606425</xdr:colOff>
      <xdr:row>3</xdr:row>
      <xdr:rowOff>63500</xdr:rowOff>
    </xdr:from>
    <xdr:to>
      <xdr:col>7</xdr:col>
      <xdr:colOff>439225</xdr:colOff>
      <xdr:row>20</xdr:row>
      <xdr:rowOff>101150</xdr:rowOff>
    </xdr:to>
    <xdr:graphicFrame macro="">
      <xdr:nvGraphicFramePr>
        <xdr:cNvPr id="2" name="\Templates\Excel standard_SKR_Stapel.crtx" descr="\Templates\Excel standard_SKR_Stapel.crtx">
          <a:extLst>
            <a:ext uri="{FF2B5EF4-FFF2-40B4-BE49-F238E27FC236}">
              <a16:creationId xmlns:a16="http://schemas.microsoft.com/office/drawing/2014/main" id="{30BDB9F9-D377-0524-932C-E121218AD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B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B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31750</xdr:colOff>
      <xdr:row>3</xdr:row>
      <xdr:rowOff>60325</xdr:rowOff>
    </xdr:from>
    <xdr:to>
      <xdr:col>7</xdr:col>
      <xdr:colOff>524950</xdr:colOff>
      <xdr:row>20</xdr:row>
      <xdr:rowOff>97975</xdr:rowOff>
    </xdr:to>
    <xdr:graphicFrame macro="">
      <xdr:nvGraphicFramePr>
        <xdr:cNvPr id="2" name="\Templates\Excel standard_SKR_Stapel.crtx" descr="\Templates\Excel standard_SKR_Stapel.crtx">
          <a:extLst>
            <a:ext uri="{FF2B5EF4-FFF2-40B4-BE49-F238E27FC236}">
              <a16:creationId xmlns:a16="http://schemas.microsoft.com/office/drawing/2014/main" id="{A19C1EE6-D4C7-B0F6-E99F-6CCE5B4144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C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C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D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D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676275</xdr:colOff>
      <xdr:row>2</xdr:row>
      <xdr:rowOff>42862</xdr:rowOff>
    </xdr:from>
    <xdr:to>
      <xdr:col>3</xdr:col>
      <xdr:colOff>2595000</xdr:colOff>
      <xdr:row>19</xdr:row>
      <xdr:rowOff>80512</xdr:rowOff>
    </xdr:to>
    <xdr:graphicFrame macro="">
      <xdr:nvGraphicFramePr>
        <xdr:cNvPr id="4" name="Diagram 3">
          <a:extLst>
            <a:ext uri="{FF2B5EF4-FFF2-40B4-BE49-F238E27FC236}">
              <a16:creationId xmlns:a16="http://schemas.microsoft.com/office/drawing/2014/main" id="{ADFC6F3C-400E-4A0C-A2E5-3155BF2A35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F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F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625475</xdr:colOff>
      <xdr:row>2</xdr:row>
      <xdr:rowOff>95250</xdr:rowOff>
    </xdr:from>
    <xdr:to>
      <xdr:col>7</xdr:col>
      <xdr:colOff>89975</xdr:colOff>
      <xdr:row>19</xdr:row>
      <xdr:rowOff>132900</xdr:rowOff>
    </xdr:to>
    <xdr:graphicFrame macro="">
      <xdr:nvGraphicFramePr>
        <xdr:cNvPr id="4" name="\Templates\Excel standard_SKR_Staplad stapel.crtx" descr="\Templates\Excel standard_SKR_Staplad stapel.crtx">
          <a:extLst>
            <a:ext uri="{FF2B5EF4-FFF2-40B4-BE49-F238E27FC236}">
              <a16:creationId xmlns:a16="http://schemas.microsoft.com/office/drawing/2014/main" id="{05DC5222-4600-EE03-3FAF-EDEE88C7BD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0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0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1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1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3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3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6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6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4" name="tillbaka" descr="Länk till föregående flik&#10;">
          <a:hlinkClick xmlns:r="http://schemas.openxmlformats.org/officeDocument/2006/relationships" r:id="rId1" tooltip="Tillbaka"/>
          <a:extLst>
            <a:ext uri="{FF2B5EF4-FFF2-40B4-BE49-F238E27FC236}">
              <a16:creationId xmlns:a16="http://schemas.microsoft.com/office/drawing/2014/main" id="{00000000-0008-0000-4600-000004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a:hlinkClick xmlns:r="http://schemas.openxmlformats.org/officeDocument/2006/relationships" r:id="rId2"/>
          <a:extLst>
            <a:ext uri="{FF2B5EF4-FFF2-40B4-BE49-F238E27FC236}">
              <a16:creationId xmlns:a16="http://schemas.microsoft.com/office/drawing/2014/main" id="{00000000-0008-0000-4600-000005000000}"/>
            </a:ext>
            <a:ext uri="{C183D7F6-B498-43B3-948B-1728B52AA6E4}">
              <adec:decorative xmlns:adec="http://schemas.microsoft.com/office/drawing/2017/decorative" val="1"/>
            </a:ext>
          </a:extLst>
        </xdr:cNvPr>
        <xdr:cNvSpPr/>
      </xdr:nvSpPr>
      <xdr:spPr>
        <a:xfrm>
          <a:off x="2143125" y="539749"/>
          <a:ext cx="200025" cy="180000"/>
        </a:xfrm>
        <a:prstGeom prst="rightArrow">
          <a:avLst/>
        </a:prstGeom>
        <a:solidFill>
          <a:schemeClr val="bg1"/>
        </a:solidFill>
        <a:ln>
          <a:solidFill>
            <a:schemeClr val="bg1">
              <a:lumMod val="8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504825</xdr:colOff>
      <xdr:row>2</xdr:row>
      <xdr:rowOff>133350</xdr:rowOff>
    </xdr:from>
    <xdr:to>
      <xdr:col>12</xdr:col>
      <xdr:colOff>521521</xdr:colOff>
      <xdr:row>24</xdr:row>
      <xdr:rowOff>60785</xdr:rowOff>
    </xdr:to>
    <xdr:sp macro="" textlink="">
      <xdr:nvSpPr>
        <xdr:cNvPr id="2" name="textruta 8">
          <a:extLst>
            <a:ext uri="{FF2B5EF4-FFF2-40B4-BE49-F238E27FC236}">
              <a16:creationId xmlns:a16="http://schemas.microsoft.com/office/drawing/2014/main" id="{00000000-0008-0000-0700-000002000000}"/>
            </a:ext>
          </a:extLst>
        </xdr:cNvPr>
        <xdr:cNvSpPr txBox="1"/>
      </xdr:nvSpPr>
      <xdr:spPr>
        <a:xfrm>
          <a:off x="10991850" y="771525"/>
          <a:ext cx="2455096" cy="4118435"/>
        </a:xfrm>
        <a:prstGeom prst="rect">
          <a:avLst/>
        </a:prstGeom>
        <a:noFill/>
      </xdr:spPr>
      <xdr:txBody>
        <a:bodyPr wrap="square" rtlCol="0">
          <a:spAutoFit/>
        </a:bodyPr>
        <a:lstStyle>
          <a:defPPr>
            <a:defRPr lang="sv-SE"/>
          </a:defPPr>
          <a:lvl1pPr marL="0" algn="l" defTabSz="914400" rtl="0" eaLnBrk="1" latinLnBrk="0" hangingPunct="1">
            <a:defRPr sz="1800" kern="1200">
              <a:solidFill>
                <a:sysClr val="windowText" lastClr="000000"/>
              </a:solidFill>
              <a:latin typeface="Arial"/>
            </a:defRPr>
          </a:lvl1pPr>
          <a:lvl2pPr marL="457200" algn="l" defTabSz="914400" rtl="0" eaLnBrk="1" latinLnBrk="0" hangingPunct="1">
            <a:defRPr sz="1800" kern="1200">
              <a:solidFill>
                <a:sysClr val="windowText" lastClr="000000"/>
              </a:solidFill>
              <a:latin typeface="Arial"/>
            </a:defRPr>
          </a:lvl2pPr>
          <a:lvl3pPr marL="914400" algn="l" defTabSz="914400" rtl="0" eaLnBrk="1" latinLnBrk="0" hangingPunct="1">
            <a:defRPr sz="1800" kern="1200">
              <a:solidFill>
                <a:sysClr val="windowText" lastClr="000000"/>
              </a:solidFill>
              <a:latin typeface="Arial"/>
            </a:defRPr>
          </a:lvl3pPr>
          <a:lvl4pPr marL="1371600" algn="l" defTabSz="914400" rtl="0" eaLnBrk="1" latinLnBrk="0" hangingPunct="1">
            <a:defRPr sz="1800" kern="1200">
              <a:solidFill>
                <a:sysClr val="windowText" lastClr="000000"/>
              </a:solidFill>
              <a:latin typeface="Arial"/>
            </a:defRPr>
          </a:lvl4pPr>
          <a:lvl5pPr marL="1828800" algn="l" defTabSz="914400" rtl="0" eaLnBrk="1" latinLnBrk="0" hangingPunct="1">
            <a:defRPr sz="1800" kern="1200">
              <a:solidFill>
                <a:sysClr val="windowText" lastClr="000000"/>
              </a:solidFill>
              <a:latin typeface="Arial"/>
            </a:defRPr>
          </a:lvl5pPr>
          <a:lvl6pPr marL="2286000" algn="l" defTabSz="914400" rtl="0" eaLnBrk="1" latinLnBrk="0" hangingPunct="1">
            <a:defRPr sz="1800" kern="1200">
              <a:solidFill>
                <a:sysClr val="windowText" lastClr="000000"/>
              </a:solidFill>
              <a:latin typeface="Arial"/>
            </a:defRPr>
          </a:lvl6pPr>
          <a:lvl7pPr marL="2743200" algn="l" defTabSz="914400" rtl="0" eaLnBrk="1" latinLnBrk="0" hangingPunct="1">
            <a:defRPr sz="1800" kern="1200">
              <a:solidFill>
                <a:sysClr val="windowText" lastClr="000000"/>
              </a:solidFill>
              <a:latin typeface="Arial"/>
            </a:defRPr>
          </a:lvl7pPr>
          <a:lvl8pPr marL="3200400" algn="l" defTabSz="914400" rtl="0" eaLnBrk="1" latinLnBrk="0" hangingPunct="1">
            <a:defRPr sz="1800" kern="1200">
              <a:solidFill>
                <a:sysClr val="windowText" lastClr="000000"/>
              </a:solidFill>
              <a:latin typeface="Arial"/>
            </a:defRPr>
          </a:lvl8pPr>
          <a:lvl9pPr marL="3657600" algn="l" defTabSz="914400" rtl="0" eaLnBrk="1" latinLnBrk="0" hangingPunct="1">
            <a:defRPr sz="1800" kern="1200">
              <a:solidFill>
                <a:sysClr val="windowText" lastClr="000000"/>
              </a:solidFill>
              <a:latin typeface="Arial"/>
            </a:defRPr>
          </a:lvl9pPr>
        </a:lstStyle>
        <a:p>
          <a:r>
            <a:rPr lang="sv-SE" sz="1000"/>
            <a:t>Nettokostnad är bruttokostnad minus bruttointäkt. </a:t>
          </a:r>
        </a:p>
        <a:p>
          <a:endParaRPr lang="sv-SE" sz="1000"/>
        </a:p>
        <a:p>
          <a:r>
            <a:rPr lang="sv-SE" sz="1000"/>
            <a:t>Med interna kostnader avses fördelade kostnader från serviceverksamhet och interndebiterade kostnader inklusive internräntor. Externa kostnader är bruttokostnad exkl. interna kostnader.</a:t>
          </a:r>
        </a:p>
        <a:p>
          <a:endParaRPr lang="sv-SE" sz="1000"/>
        </a:p>
        <a:p>
          <a:r>
            <a:rPr lang="sv-SE" sz="1000"/>
            <a:t>Interna intäkter är intern-debiterade intäkter. Externa intäkter är bruttointäkter exkl. interna intäkter.</a:t>
          </a:r>
        </a:p>
        <a:p>
          <a:endParaRPr lang="sv-SE" sz="1000"/>
        </a:p>
        <a:p>
          <a:r>
            <a:rPr lang="sv-SE" sz="1000"/>
            <a:t>I jämförelsestörande poster ingår t.ex. större ombyggnationer, omställning till nära vård, realisationsvinster, kostnader till följd av brand och nedskrivning av vindkraftverk.</a:t>
          </a:r>
        </a:p>
        <a:p>
          <a:endParaRPr lang="sv-SE" sz="1000"/>
        </a:p>
        <a:p>
          <a:r>
            <a:rPr lang="sv-SE" sz="1000"/>
            <a:t>I posten Övrigt ingår pensionsutbetalningar och ränteintäkter.</a:t>
          </a:r>
        </a:p>
        <a:p>
          <a:endParaRPr lang="sv-SE" sz="1400"/>
        </a:p>
        <a:p>
          <a:endParaRPr lang="sv-SE" sz="1300"/>
        </a:p>
        <a:p>
          <a:endParaRPr lang="sv-SE"/>
        </a:p>
        <a:p>
          <a:endParaRPr lang="sv-SE"/>
        </a:p>
      </xdr:txBody>
    </xdr:sp>
    <xdr:clientData/>
  </xdr:twoCellAnchor>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7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7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573087</xdr:colOff>
      <xdr:row>18</xdr:row>
      <xdr:rowOff>22225</xdr:rowOff>
    </xdr:from>
    <xdr:to>
      <xdr:col>15</xdr:col>
      <xdr:colOff>291537</xdr:colOff>
      <xdr:row>41</xdr:row>
      <xdr:rowOff>83687</xdr:rowOff>
    </xdr:to>
    <xdr:graphicFrame macro="">
      <xdr:nvGraphicFramePr>
        <xdr:cNvPr id="9" name="Diagram 8">
          <a:extLst>
            <a:ext uri="{FF2B5EF4-FFF2-40B4-BE49-F238E27FC236}">
              <a16:creationId xmlns:a16="http://schemas.microsoft.com/office/drawing/2014/main" id="{DD420269-7A86-47AF-8201-833A4AB359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8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8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635000</xdr:colOff>
      <xdr:row>3</xdr:row>
      <xdr:rowOff>31750</xdr:rowOff>
    </xdr:from>
    <xdr:to>
      <xdr:col>3</xdr:col>
      <xdr:colOff>1039300</xdr:colOff>
      <xdr:row>23</xdr:row>
      <xdr:rowOff>160750</xdr:rowOff>
    </xdr:to>
    <xdr:graphicFrame macro="">
      <xdr:nvGraphicFramePr>
        <xdr:cNvPr id="5" name="\Templates\Excel standard_SKR_Cirkel m värde.crtx">
          <a:extLst>
            <a:ext uri="{FF2B5EF4-FFF2-40B4-BE49-F238E27FC236}">
              <a16:creationId xmlns:a16="http://schemas.microsoft.com/office/drawing/2014/main" id="{552123B4-AE3E-4B3C-901E-39F16D5EF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DA3D40-7C93-4E1B-87D2-ADBF1D1DFF3E}" name="Tabell2" displayName="Tabell2" ref="C24:F46" totalsRowShown="0" headerRowDxfId="5" dataDxfId="4">
  <autoFilter ref="C24:F46" xr:uid="{46DA3D40-7C93-4E1B-87D2-ADBF1D1DFF3E}"/>
  <tableColumns count="4">
    <tableColumn id="1" xr3:uid="{F83670E6-3D43-40C1-97B5-9CBB92BAB63E}" name="Region" dataDxfId="3"/>
    <tableColumn id="2" xr3:uid="{607205C2-4B49-40B0-B3D5-0A742996AD3D}" name="2020" dataDxfId="2"/>
    <tableColumn id="3" xr3:uid="{55D36546-4D25-411D-A1B5-C9E5E6A63483}" name="2021" dataDxfId="1"/>
    <tableColumn id="4" xr3:uid="{019044C6-8633-41EA-BADA-B70A1A119EFD}" name="Riket 2021" dataDxfId="0">
      <calculatedColumnFormula>$E$46</calculatedColumnFormula>
    </tableColumn>
  </tableColumns>
  <tableStyleInfo name="Tabellformat 1" showFirstColumn="0" showLastColumn="0" showRowStripes="1" showColumnStripes="0"/>
</table>
</file>

<file path=xl/theme/theme1.xml><?xml version="1.0" encoding="utf-8"?>
<a:theme xmlns:a="http://schemas.openxmlformats.org/drawingml/2006/main" name="SKR einar">
  <a:themeElements>
    <a:clrScheme name="SKR">
      <a:dk1>
        <a:srgbClr val="000000"/>
      </a:dk1>
      <a:lt1>
        <a:srgbClr val="FFFFFF"/>
      </a:lt1>
      <a:dk2>
        <a:srgbClr val="4F5859"/>
      </a:dk2>
      <a:lt2>
        <a:srgbClr val="F7F7F7"/>
      </a:lt2>
      <a:accent1>
        <a:srgbClr val="005A69"/>
      </a:accent1>
      <a:accent2>
        <a:srgbClr val="E06C00"/>
      </a:accent2>
      <a:accent3>
        <a:srgbClr val="3A6E31"/>
      </a:accent3>
      <a:accent4>
        <a:srgbClr val="7D5740"/>
      </a:accent4>
      <a:accent5>
        <a:srgbClr val="7A5589"/>
      </a:accent5>
      <a:accent6>
        <a:srgbClr val="0071A1"/>
      </a:accent6>
      <a:hlink>
        <a:srgbClr val="005A69"/>
      </a:hlink>
      <a:folHlink>
        <a:srgbClr val="3778A1"/>
      </a:folHlink>
    </a:clrScheme>
    <a:fontScheme name="SKR">
      <a:majorFont>
        <a:latin typeface="Yu Gothic UI Semibold"/>
        <a:ea typeface=""/>
        <a:cs typeface=""/>
      </a:majorFont>
      <a:minorFont>
        <a:latin typeface="Yu Gothic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6.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9.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4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hyperlink" Target="https://www.trafa.se/kollektivtrafik/kollektivtrafik/"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4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6.bin"/></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4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0"/>
  </sheetPr>
  <dimension ref="A1:AE30"/>
  <sheetViews>
    <sheetView showGridLines="0" showRowColHeaders="0" workbookViewId="0">
      <selection activeCell="A9" sqref="A9"/>
    </sheetView>
  </sheetViews>
  <sheetFormatPr defaultRowHeight="16.5" x14ac:dyDescent="0.3"/>
  <cols>
    <col min="1" max="1" width="59.5" style="8" customWidth="1"/>
    <col min="2" max="15" width="9" style="8"/>
  </cols>
  <sheetData>
    <row r="1" spans="1:31" ht="35.25" x14ac:dyDescent="0.3">
      <c r="B1" s="302" t="s">
        <v>428</v>
      </c>
      <c r="C1" s="303"/>
      <c r="D1" s="303"/>
      <c r="E1" s="303"/>
      <c r="F1" s="303"/>
      <c r="G1" s="303"/>
      <c r="H1" s="303"/>
      <c r="I1" s="303"/>
      <c r="J1" s="303"/>
      <c r="K1" s="303"/>
      <c r="L1" s="303"/>
      <c r="M1" s="303"/>
      <c r="N1" s="303"/>
      <c r="O1" s="14"/>
      <c r="P1" s="14"/>
      <c r="Q1" s="15"/>
      <c r="R1" s="299"/>
      <c r="S1" s="300"/>
      <c r="T1" s="300"/>
      <c r="U1" s="300"/>
      <c r="V1" s="300"/>
      <c r="W1" s="300"/>
      <c r="X1" s="300"/>
      <c r="Y1" s="300"/>
      <c r="Z1" s="300"/>
      <c r="AA1" s="300"/>
      <c r="AB1" s="300"/>
      <c r="AC1" s="300"/>
      <c r="AD1" s="300"/>
      <c r="AE1" s="300"/>
    </row>
    <row r="2" spans="1:31" x14ac:dyDescent="0.3">
      <c r="A2" s="95"/>
      <c r="B2" s="299" t="s">
        <v>494</v>
      </c>
      <c r="C2" s="301"/>
      <c r="D2" s="301"/>
      <c r="E2" s="301"/>
      <c r="F2" s="301"/>
      <c r="G2" s="301"/>
      <c r="H2" s="301"/>
      <c r="I2" s="301"/>
      <c r="J2" s="301"/>
      <c r="K2" s="301"/>
      <c r="L2" s="301"/>
      <c r="M2" s="301"/>
      <c r="N2" s="301"/>
      <c r="P2" s="14"/>
      <c r="Q2" s="15"/>
      <c r="R2" s="300"/>
      <c r="S2" s="300"/>
      <c r="T2" s="300"/>
      <c r="U2" s="300"/>
      <c r="V2" s="300"/>
      <c r="W2" s="300"/>
      <c r="X2" s="300"/>
      <c r="Y2" s="300"/>
      <c r="Z2" s="300"/>
      <c r="AA2" s="300"/>
      <c r="AB2" s="300"/>
      <c r="AC2" s="300"/>
      <c r="AD2" s="300"/>
      <c r="AE2" s="300"/>
    </row>
    <row r="3" spans="1:31" x14ac:dyDescent="0.3">
      <c r="A3" s="95"/>
      <c r="B3" s="301"/>
      <c r="C3" s="301"/>
      <c r="D3" s="301"/>
      <c r="E3" s="301"/>
      <c r="F3" s="301"/>
      <c r="G3" s="301"/>
      <c r="H3" s="301"/>
      <c r="I3" s="301"/>
      <c r="J3" s="301"/>
      <c r="K3" s="301"/>
      <c r="L3" s="301"/>
      <c r="M3" s="301"/>
      <c r="N3" s="301"/>
      <c r="P3" s="14"/>
      <c r="Q3" s="15"/>
      <c r="R3" s="15"/>
      <c r="S3" s="15"/>
    </row>
    <row r="4" spans="1:31" x14ac:dyDescent="0.3">
      <c r="A4" s="16" t="s">
        <v>14</v>
      </c>
      <c r="B4" s="5" t="s">
        <v>398</v>
      </c>
      <c r="C4" s="14"/>
      <c r="D4" s="14"/>
      <c r="E4" s="14"/>
      <c r="F4" s="14"/>
      <c r="G4" s="14"/>
      <c r="H4" s="14"/>
      <c r="I4" s="14"/>
      <c r="J4" s="14"/>
      <c r="K4" s="14"/>
      <c r="L4" s="14"/>
      <c r="M4" s="14"/>
      <c r="N4" s="14"/>
      <c r="O4" s="13"/>
    </row>
    <row r="5" spans="1:31" ht="15" customHeight="1" x14ac:dyDescent="0.3">
      <c r="A5" s="11" t="s">
        <v>0</v>
      </c>
      <c r="B5" s="304" t="s">
        <v>516</v>
      </c>
      <c r="C5" s="305"/>
      <c r="D5" s="305"/>
      <c r="E5" s="305"/>
      <c r="F5" s="305"/>
      <c r="G5" s="305"/>
      <c r="H5" s="305"/>
      <c r="I5" s="305"/>
      <c r="J5" s="305"/>
      <c r="K5" s="305"/>
      <c r="L5" s="305"/>
      <c r="M5" s="305"/>
      <c r="N5" s="305"/>
      <c r="O5" s="13"/>
    </row>
    <row r="6" spans="1:31" x14ac:dyDescent="0.3">
      <c r="A6" s="17" t="s">
        <v>2</v>
      </c>
      <c r="B6" s="306"/>
      <c r="C6" s="306"/>
      <c r="D6" s="306"/>
      <c r="E6" s="306"/>
      <c r="F6" s="306"/>
      <c r="G6" s="306"/>
      <c r="H6" s="306"/>
      <c r="I6" s="306"/>
      <c r="J6" s="306"/>
      <c r="K6" s="306"/>
      <c r="L6" s="306"/>
      <c r="M6" s="306"/>
      <c r="N6" s="306"/>
      <c r="O6" s="13"/>
    </row>
    <row r="7" spans="1:31" ht="15" customHeight="1" x14ac:dyDescent="0.3">
      <c r="A7" s="11" t="s">
        <v>4</v>
      </c>
      <c r="B7" s="306"/>
      <c r="C7" s="306"/>
      <c r="D7" s="306"/>
      <c r="E7" s="306"/>
      <c r="F7" s="306"/>
      <c r="G7" s="306"/>
      <c r="H7" s="306"/>
      <c r="I7" s="306"/>
      <c r="J7" s="306"/>
      <c r="K7" s="306"/>
      <c r="L7" s="306"/>
      <c r="M7" s="306"/>
      <c r="N7" s="306"/>
    </row>
    <row r="8" spans="1:31" x14ac:dyDescent="0.3">
      <c r="A8" s="11" t="s">
        <v>6</v>
      </c>
      <c r="B8" s="306"/>
      <c r="C8" s="306"/>
      <c r="D8" s="306"/>
      <c r="E8" s="306"/>
      <c r="F8" s="306"/>
      <c r="G8" s="306"/>
      <c r="H8" s="306"/>
      <c r="I8" s="306"/>
      <c r="J8" s="306"/>
      <c r="K8" s="306"/>
      <c r="L8" s="306"/>
      <c r="M8" s="306"/>
      <c r="N8" s="306"/>
      <c r="W8" s="96"/>
    </row>
    <row r="9" spans="1:31" x14ac:dyDescent="0.3">
      <c r="A9" s="11" t="s">
        <v>8</v>
      </c>
      <c r="B9" s="306"/>
      <c r="C9" s="306"/>
      <c r="D9" s="306"/>
      <c r="E9" s="306"/>
      <c r="F9" s="306"/>
      <c r="G9" s="306"/>
      <c r="H9" s="306"/>
      <c r="I9" s="306"/>
      <c r="J9" s="306"/>
      <c r="K9" s="306"/>
      <c r="L9" s="306"/>
      <c r="M9" s="306"/>
      <c r="N9" s="306"/>
    </row>
    <row r="10" spans="1:31" x14ac:dyDescent="0.3">
      <c r="A10" s="11" t="s">
        <v>10</v>
      </c>
      <c r="B10" s="306"/>
      <c r="C10" s="306"/>
      <c r="D10" s="306"/>
      <c r="E10" s="306"/>
      <c r="F10" s="306"/>
      <c r="G10" s="306"/>
      <c r="H10" s="306"/>
      <c r="I10" s="306"/>
      <c r="J10" s="306"/>
      <c r="K10" s="306"/>
      <c r="L10" s="306"/>
      <c r="M10" s="306"/>
      <c r="N10" s="306"/>
    </row>
    <row r="11" spans="1:31" x14ac:dyDescent="0.3">
      <c r="A11" s="11" t="s">
        <v>12</v>
      </c>
      <c r="B11" s="306"/>
      <c r="C11" s="306"/>
      <c r="D11" s="306"/>
      <c r="E11" s="306"/>
      <c r="F11" s="306"/>
      <c r="G11" s="306"/>
      <c r="H11" s="306"/>
      <c r="I11" s="306"/>
      <c r="J11" s="306"/>
      <c r="K11" s="306"/>
      <c r="L11" s="306"/>
      <c r="M11" s="306"/>
      <c r="N11" s="306"/>
    </row>
    <row r="12" spans="1:31" x14ac:dyDescent="0.3">
      <c r="A12" s="11" t="s">
        <v>13</v>
      </c>
      <c r="B12" s="306"/>
      <c r="C12" s="306"/>
      <c r="D12" s="306"/>
      <c r="E12" s="306"/>
      <c r="F12" s="306"/>
      <c r="G12" s="306"/>
      <c r="H12" s="306"/>
      <c r="I12" s="306"/>
      <c r="J12" s="306"/>
      <c r="K12" s="306"/>
      <c r="L12" s="306"/>
      <c r="M12" s="306"/>
      <c r="N12" s="306"/>
    </row>
    <row r="13" spans="1:31" x14ac:dyDescent="0.3">
      <c r="A13" s="11" t="s">
        <v>1</v>
      </c>
      <c r="B13" s="306"/>
      <c r="C13" s="306"/>
      <c r="D13" s="306"/>
      <c r="E13" s="306"/>
      <c r="F13" s="306"/>
      <c r="G13" s="306"/>
      <c r="H13" s="306"/>
      <c r="I13" s="306"/>
      <c r="J13" s="306"/>
      <c r="K13" s="306"/>
      <c r="L13" s="306"/>
      <c r="M13" s="306"/>
      <c r="N13" s="306"/>
    </row>
    <row r="14" spans="1:31" x14ac:dyDescent="0.3">
      <c r="A14" s="11" t="s">
        <v>3</v>
      </c>
      <c r="B14" s="306"/>
      <c r="C14" s="306"/>
      <c r="D14" s="306"/>
      <c r="E14" s="306"/>
      <c r="F14" s="306"/>
      <c r="G14" s="306"/>
      <c r="H14" s="306"/>
      <c r="I14" s="306"/>
      <c r="J14" s="306"/>
      <c r="K14" s="306"/>
      <c r="L14" s="306"/>
      <c r="M14" s="306"/>
      <c r="N14" s="306"/>
    </row>
    <row r="15" spans="1:31" x14ac:dyDescent="0.3">
      <c r="A15" s="11" t="s">
        <v>5</v>
      </c>
      <c r="B15" s="306"/>
      <c r="C15" s="306"/>
      <c r="D15" s="306"/>
      <c r="E15" s="306"/>
      <c r="F15" s="306"/>
      <c r="G15" s="306"/>
      <c r="H15" s="306"/>
      <c r="I15" s="306"/>
      <c r="J15" s="306"/>
      <c r="K15" s="306"/>
      <c r="L15" s="306"/>
      <c r="M15" s="306"/>
      <c r="N15" s="306"/>
    </row>
    <row r="16" spans="1:31" x14ac:dyDescent="0.3">
      <c r="A16" s="11" t="s">
        <v>7</v>
      </c>
      <c r="B16" s="306"/>
      <c r="C16" s="306"/>
      <c r="D16" s="306"/>
      <c r="E16" s="306"/>
      <c r="F16" s="306"/>
      <c r="G16" s="306"/>
      <c r="H16" s="306"/>
      <c r="I16" s="306"/>
      <c r="J16" s="306"/>
      <c r="K16" s="306"/>
      <c r="L16" s="306"/>
      <c r="M16" s="306"/>
      <c r="N16" s="306"/>
    </row>
    <row r="17" spans="1:14" x14ac:dyDescent="0.3">
      <c r="A17" s="11" t="s">
        <v>9</v>
      </c>
      <c r="B17" s="306"/>
      <c r="C17" s="306"/>
      <c r="D17" s="306"/>
      <c r="E17" s="306"/>
      <c r="F17" s="306"/>
      <c r="G17" s="306"/>
      <c r="H17" s="306"/>
      <c r="I17" s="306"/>
      <c r="J17" s="306"/>
      <c r="K17" s="306"/>
      <c r="L17" s="306"/>
      <c r="M17" s="306"/>
      <c r="N17" s="306"/>
    </row>
    <row r="18" spans="1:14" x14ac:dyDescent="0.3">
      <c r="A18" s="12" t="s">
        <v>11</v>
      </c>
      <c r="B18" s="306"/>
      <c r="C18" s="306"/>
      <c r="D18" s="306"/>
      <c r="E18" s="306"/>
      <c r="F18" s="306"/>
      <c r="G18" s="306"/>
      <c r="H18" s="306"/>
      <c r="I18" s="306"/>
      <c r="J18" s="306"/>
      <c r="K18" s="306"/>
      <c r="L18" s="306"/>
      <c r="M18" s="306"/>
      <c r="N18" s="306"/>
    </row>
    <row r="19" spans="1:14" x14ac:dyDescent="0.3">
      <c r="A19" s="10"/>
      <c r="B19" s="306"/>
      <c r="C19" s="306"/>
      <c r="D19" s="306"/>
      <c r="E19" s="306"/>
      <c r="F19" s="306"/>
      <c r="G19" s="306"/>
      <c r="H19" s="306"/>
      <c r="I19" s="306"/>
      <c r="J19" s="306"/>
      <c r="K19" s="306"/>
      <c r="L19" s="306"/>
      <c r="M19" s="306"/>
      <c r="N19" s="306"/>
    </row>
    <row r="20" spans="1:14" x14ac:dyDescent="0.3">
      <c r="A20" s="10"/>
      <c r="B20" s="306"/>
      <c r="C20" s="306"/>
      <c r="D20" s="306"/>
      <c r="E20" s="306"/>
      <c r="F20" s="306"/>
      <c r="G20" s="306"/>
      <c r="H20" s="306"/>
      <c r="I20" s="306"/>
      <c r="J20" s="306"/>
      <c r="K20" s="306"/>
      <c r="L20" s="306"/>
      <c r="M20" s="306"/>
      <c r="N20" s="306"/>
    </row>
    <row r="21" spans="1:14" x14ac:dyDescent="0.3">
      <c r="B21" s="306"/>
      <c r="C21" s="306"/>
      <c r="D21" s="306"/>
      <c r="E21" s="306"/>
      <c r="F21" s="306"/>
      <c r="G21" s="306"/>
      <c r="H21" s="306"/>
      <c r="I21" s="306"/>
      <c r="J21" s="306"/>
      <c r="K21" s="306"/>
      <c r="L21" s="306"/>
      <c r="M21" s="306"/>
      <c r="N21" s="306"/>
    </row>
    <row r="22" spans="1:14" x14ac:dyDescent="0.3">
      <c r="B22" s="306"/>
      <c r="C22" s="306"/>
      <c r="D22" s="306"/>
      <c r="E22" s="306"/>
      <c r="F22" s="306"/>
      <c r="G22" s="306"/>
      <c r="H22" s="306"/>
      <c r="I22" s="306"/>
      <c r="J22" s="306"/>
      <c r="K22" s="306"/>
      <c r="L22" s="306"/>
      <c r="M22" s="306"/>
      <c r="N22" s="306"/>
    </row>
    <row r="23" spans="1:14" x14ac:dyDescent="0.3">
      <c r="B23" s="306"/>
      <c r="C23" s="306"/>
      <c r="D23" s="306"/>
      <c r="E23" s="306"/>
      <c r="F23" s="306"/>
      <c r="G23" s="306"/>
      <c r="H23" s="306"/>
      <c r="I23" s="306"/>
      <c r="J23" s="306"/>
      <c r="K23" s="306"/>
      <c r="L23" s="306"/>
      <c r="M23" s="306"/>
      <c r="N23" s="306"/>
    </row>
    <row r="24" spans="1:14" x14ac:dyDescent="0.3">
      <c r="B24" s="306"/>
      <c r="C24" s="306"/>
      <c r="D24" s="306"/>
      <c r="E24" s="306"/>
      <c r="F24" s="306"/>
      <c r="G24" s="306"/>
      <c r="H24" s="306"/>
      <c r="I24" s="306"/>
      <c r="J24" s="306"/>
      <c r="K24" s="306"/>
      <c r="L24" s="306"/>
      <c r="M24" s="306"/>
      <c r="N24" s="306"/>
    </row>
    <row r="25" spans="1:14" x14ac:dyDescent="0.3">
      <c r="B25" s="306"/>
      <c r="C25" s="306"/>
      <c r="D25" s="306"/>
      <c r="E25" s="306"/>
      <c r="F25" s="306"/>
      <c r="G25" s="306"/>
      <c r="H25" s="306"/>
      <c r="I25" s="306"/>
      <c r="J25" s="306"/>
      <c r="K25" s="306"/>
      <c r="L25" s="306"/>
      <c r="M25" s="306"/>
      <c r="N25" s="306"/>
    </row>
    <row r="26" spans="1:14" x14ac:dyDescent="0.3">
      <c r="B26" s="306"/>
      <c r="C26" s="306"/>
      <c r="D26" s="306"/>
      <c r="E26" s="306"/>
      <c r="F26" s="306"/>
      <c r="G26" s="306"/>
      <c r="H26" s="306"/>
      <c r="I26" s="306"/>
      <c r="J26" s="306"/>
      <c r="K26" s="306"/>
      <c r="L26" s="306"/>
      <c r="M26" s="306"/>
      <c r="N26" s="306"/>
    </row>
    <row r="27" spans="1:14" x14ac:dyDescent="0.3">
      <c r="B27" s="306"/>
      <c r="C27" s="306"/>
      <c r="D27" s="306"/>
      <c r="E27" s="306"/>
      <c r="F27" s="306"/>
      <c r="G27" s="306"/>
      <c r="H27" s="306"/>
      <c r="I27" s="306"/>
      <c r="J27" s="306"/>
      <c r="K27" s="306"/>
      <c r="L27" s="306"/>
      <c r="M27" s="306"/>
      <c r="N27" s="306"/>
    </row>
    <row r="28" spans="1:14" x14ac:dyDescent="0.3">
      <c r="B28" s="62" t="s">
        <v>399</v>
      </c>
      <c r="C28" s="54"/>
      <c r="D28" s="54"/>
      <c r="E28" s="18"/>
    </row>
    <row r="29" spans="1:14" x14ac:dyDescent="0.3">
      <c r="B29" s="8" t="s">
        <v>396</v>
      </c>
      <c r="E29" s="91"/>
      <c r="F29" s="91"/>
      <c r="G29" s="91"/>
      <c r="H29" s="91"/>
      <c r="I29" s="91"/>
      <c r="J29" s="91"/>
      <c r="K29" s="91"/>
      <c r="L29" s="91"/>
      <c r="M29" s="91"/>
      <c r="N29" s="91"/>
    </row>
    <row r="30" spans="1:14" x14ac:dyDescent="0.3">
      <c r="B30" s="8" t="s">
        <v>397</v>
      </c>
    </row>
  </sheetData>
  <sortState xmlns:xlrd2="http://schemas.microsoft.com/office/spreadsheetml/2017/richdata2" ref="B28:B29">
    <sortCondition ref="B30"/>
  </sortState>
  <mergeCells count="4">
    <mergeCell ref="R1:AE2"/>
    <mergeCell ref="B2:N3"/>
    <mergeCell ref="B1:N1"/>
    <mergeCell ref="B5:N27"/>
  </mergeCells>
  <hyperlinks>
    <hyperlink ref="A16" location="'Regional utveckling'!A1" display="Regional utveckling" xr:uid="{00000000-0004-0000-0000-000000000000}"/>
    <hyperlink ref="A15" location="'Läkemedel'!A1" display="Läkemedel" xr:uid="{00000000-0004-0000-0000-000001000000}"/>
    <hyperlink ref="A14" location="'Övrig hälso- och sjukvård'!A1" display="Övrig hälso- och sjukvård" xr:uid="{00000000-0004-0000-0000-000002000000}"/>
    <hyperlink ref="A13" location="'Tandvård'!A1" display="Tandvård" xr:uid="{00000000-0004-0000-0000-000003000000}"/>
    <hyperlink ref="A12" location="'Specialiserad psykiatrisk vård'!A1" display="Specialiserad psykiatrisk vård" xr:uid="{00000000-0004-0000-0000-000004000000}"/>
    <hyperlink ref="A11" location="'Specialiserad somatisk vård'!A1" display="Specialiserad somatisk vård" xr:uid="{00000000-0004-0000-0000-000005000000}"/>
    <hyperlink ref="A10" location="'Vårdcentraler'!A1" display="Vårdcentraler" xr:uid="{00000000-0004-0000-0000-000006000000}"/>
    <hyperlink ref="A9" location="'Primärvård'!A1" display="Primärvård" xr:uid="{00000000-0004-0000-0000-000007000000}"/>
    <hyperlink ref="A8" location="'Vårdplatser'!A1" display="Vårdplatser" xr:uid="{00000000-0004-0000-0000-000008000000}"/>
    <hyperlink ref="A7" location="'Hälso- och sjukvård'!A1" display="Hälso- och sjukvård" xr:uid="{00000000-0004-0000-0000-000009000000}"/>
    <hyperlink ref="A5" location="'Regionernas ekonomi'!A1" display="Regionernas ekonomi" xr:uid="{00000000-0004-0000-0000-00000B000000}"/>
    <hyperlink ref="A17" location="'Trafik och infrastruktur'!A1" display="Trafik och infrastruktur, samt allmän regional utveckling" xr:uid="{00000000-0004-0000-0000-00000C000000}"/>
    <hyperlink ref="A18" location="'Utbildning och kultur'!A1" display="Utbildning och kultur" xr:uid="{00000000-0004-0000-0000-00000D000000}"/>
    <hyperlink ref="A4" location="Innehåll!A1" display="Innehåll" xr:uid="{00000000-0004-0000-0000-00000E000000}"/>
    <hyperlink ref="A6" location="'Kostnader och intäkter'!A1" display="Kostnader för hälso- och sjukvård respektive regional utveckling" xr:uid="{599491FC-34F2-465B-A2B4-11B1AFB86C42}"/>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tabColor theme="9"/>
  </sheetPr>
  <dimension ref="A1:P46"/>
  <sheetViews>
    <sheetView showGridLines="0" showRowColHeaders="0" workbookViewId="0"/>
  </sheetViews>
  <sheetFormatPr defaultRowHeight="16.5" x14ac:dyDescent="0.3"/>
  <cols>
    <col min="1" max="1" width="59.5" customWidth="1"/>
    <col min="3" max="3" width="19.375" customWidth="1"/>
    <col min="4" max="4" width="12.875" customWidth="1"/>
    <col min="5" max="5" width="11.375" customWidth="1"/>
    <col min="6" max="6" width="11" customWidth="1"/>
    <col min="7" max="7" width="10.75" customWidth="1"/>
    <col min="8" max="8" width="13.75" customWidth="1"/>
    <col min="9" max="9" width="11.5" customWidth="1"/>
  </cols>
  <sheetData>
    <row r="1" spans="1:3" ht="35.25" x14ac:dyDescent="0.5">
      <c r="A1" s="3" t="s">
        <v>2</v>
      </c>
    </row>
    <row r="2" spans="1:3" x14ac:dyDescent="0.3">
      <c r="A2" s="94"/>
      <c r="C2" s="4" t="s">
        <v>507</v>
      </c>
    </row>
    <row r="3" spans="1:3" x14ac:dyDescent="0.3">
      <c r="A3" s="94"/>
      <c r="C3" s="42" t="s">
        <v>429</v>
      </c>
    </row>
    <row r="4" spans="1:3" x14ac:dyDescent="0.3">
      <c r="A4" s="16" t="s">
        <v>14</v>
      </c>
    </row>
    <row r="5" spans="1:3" x14ac:dyDescent="0.3">
      <c r="A5" s="17" t="s">
        <v>0</v>
      </c>
    </row>
    <row r="6" spans="1:3" x14ac:dyDescent="0.3">
      <c r="A6" s="17" t="s">
        <v>2</v>
      </c>
    </row>
    <row r="7" spans="1:3" x14ac:dyDescent="0.3">
      <c r="A7" s="21" t="s">
        <v>156</v>
      </c>
    </row>
    <row r="8" spans="1:3" x14ac:dyDescent="0.3">
      <c r="A8" s="21" t="s">
        <v>157</v>
      </c>
    </row>
    <row r="9" spans="1:3" x14ac:dyDescent="0.3">
      <c r="A9" s="22" t="s">
        <v>158</v>
      </c>
    </row>
    <row r="10" spans="1:3" x14ac:dyDescent="0.3">
      <c r="A10" s="17" t="s">
        <v>4</v>
      </c>
    </row>
    <row r="11" spans="1:3" x14ac:dyDescent="0.3">
      <c r="A11" s="17" t="s">
        <v>6</v>
      </c>
    </row>
    <row r="12" spans="1:3" x14ac:dyDescent="0.3">
      <c r="A12" s="17" t="s">
        <v>8</v>
      </c>
    </row>
    <row r="13" spans="1:3" x14ac:dyDescent="0.3">
      <c r="A13" s="17" t="s">
        <v>10</v>
      </c>
    </row>
    <row r="14" spans="1:3" x14ac:dyDescent="0.3">
      <c r="A14" s="17" t="s">
        <v>12</v>
      </c>
    </row>
    <row r="15" spans="1:3" x14ac:dyDescent="0.3">
      <c r="A15" s="17" t="s">
        <v>13</v>
      </c>
    </row>
    <row r="16" spans="1:3" x14ac:dyDescent="0.3">
      <c r="A16" s="17" t="s">
        <v>1</v>
      </c>
    </row>
    <row r="17" spans="1:16" x14ac:dyDescent="0.3">
      <c r="A17" s="17" t="s">
        <v>3</v>
      </c>
    </row>
    <row r="18" spans="1:16" x14ac:dyDescent="0.3">
      <c r="A18" s="17" t="s">
        <v>5</v>
      </c>
    </row>
    <row r="19" spans="1:16" x14ac:dyDescent="0.3">
      <c r="A19" s="17" t="s">
        <v>7</v>
      </c>
    </row>
    <row r="20" spans="1:16" x14ac:dyDescent="0.3">
      <c r="A20" s="17" t="s">
        <v>9</v>
      </c>
    </row>
    <row r="21" spans="1:16" x14ac:dyDescent="0.3">
      <c r="A21" s="119" t="s">
        <v>11</v>
      </c>
    </row>
    <row r="22" spans="1:16" x14ac:dyDescent="0.3">
      <c r="A22" s="120"/>
    </row>
    <row r="23" spans="1:16" x14ac:dyDescent="0.3">
      <c r="A23" s="120"/>
      <c r="H23" s="92"/>
    </row>
    <row r="24" spans="1:16" x14ac:dyDescent="0.3">
      <c r="A24" s="120"/>
      <c r="C24" s="282" t="s">
        <v>169</v>
      </c>
      <c r="D24" s="177">
        <v>2020</v>
      </c>
      <c r="E24" s="176"/>
      <c r="F24" s="177">
        <v>2021</v>
      </c>
      <c r="G24" s="176"/>
    </row>
    <row r="25" spans="1:16" ht="33" x14ac:dyDescent="0.3">
      <c r="A25" s="120"/>
      <c r="C25" s="141" t="s">
        <v>59</v>
      </c>
      <c r="D25" s="151" t="s">
        <v>4</v>
      </c>
      <c r="E25" s="151" t="s">
        <v>7</v>
      </c>
      <c r="F25" s="151" t="s">
        <v>4</v>
      </c>
      <c r="G25" s="151" t="s">
        <v>7</v>
      </c>
      <c r="H25" s="112"/>
    </row>
    <row r="26" spans="1:16" x14ac:dyDescent="0.3">
      <c r="A26" s="120"/>
      <c r="C26" s="27" t="s">
        <v>49</v>
      </c>
      <c r="D26" s="27">
        <v>27374.278320561541</v>
      </c>
      <c r="E26" s="27">
        <v>4678.5312647628125</v>
      </c>
      <c r="F26" s="27">
        <v>28838.50577544398</v>
      </c>
      <c r="G26" s="27">
        <v>4597.664979117144</v>
      </c>
      <c r="H26" s="93">
        <f>$F$46+$G$46</f>
        <v>32382.198317770268</v>
      </c>
      <c r="O26" s="1"/>
      <c r="P26" s="1"/>
    </row>
    <row r="27" spans="1:16" x14ac:dyDescent="0.3">
      <c r="A27" s="120"/>
      <c r="C27" s="142" t="s">
        <v>51</v>
      </c>
      <c r="D27" s="142">
        <v>26815.553278371965</v>
      </c>
      <c r="E27" s="142">
        <v>2996.9566986101745</v>
      </c>
      <c r="F27" s="142">
        <v>28506.98435039719</v>
      </c>
      <c r="G27" s="142">
        <v>3566.8538273430104</v>
      </c>
      <c r="H27" s="93">
        <f t="shared" ref="H27:H46" si="0">$F$46+$G$46</f>
        <v>32382.198317770268</v>
      </c>
      <c r="O27" s="1"/>
      <c r="P27" s="1"/>
    </row>
    <row r="28" spans="1:16" x14ac:dyDescent="0.3">
      <c r="A28" s="120"/>
      <c r="C28" s="27" t="s">
        <v>50</v>
      </c>
      <c r="D28" s="27">
        <v>27695.298278896866</v>
      </c>
      <c r="E28" s="27">
        <v>1950.5612873704497</v>
      </c>
      <c r="F28" s="27">
        <v>30808.380356592588</v>
      </c>
      <c r="G28" s="27">
        <v>2024.5128412430709</v>
      </c>
      <c r="H28" s="93">
        <f t="shared" si="0"/>
        <v>32382.198317770268</v>
      </c>
      <c r="O28" s="1"/>
      <c r="P28" s="1"/>
    </row>
    <row r="29" spans="1:16" x14ac:dyDescent="0.3">
      <c r="A29" s="120"/>
      <c r="C29" s="142" t="s">
        <v>58</v>
      </c>
      <c r="D29" s="142">
        <v>27862.521887813975</v>
      </c>
      <c r="E29" s="142">
        <v>2310.1391820326312</v>
      </c>
      <c r="F29" s="142">
        <v>30674.637644133327</v>
      </c>
      <c r="G29" s="142">
        <v>2603.767479093216</v>
      </c>
      <c r="H29" s="93">
        <f t="shared" si="0"/>
        <v>32382.198317770268</v>
      </c>
      <c r="O29" s="1"/>
      <c r="P29" s="1"/>
    </row>
    <row r="30" spans="1:16" x14ac:dyDescent="0.3">
      <c r="A30" s="120"/>
      <c r="C30" s="27" t="s">
        <v>44</v>
      </c>
      <c r="D30" s="27">
        <v>27015.80294420756</v>
      </c>
      <c r="E30" s="27">
        <v>3355.4215523519911</v>
      </c>
      <c r="F30" s="27">
        <v>28834.943180908507</v>
      </c>
      <c r="G30" s="27">
        <v>3365.1563304233046</v>
      </c>
      <c r="H30" s="93">
        <f t="shared" si="0"/>
        <v>32382.198317770268</v>
      </c>
      <c r="O30" s="1"/>
      <c r="P30" s="1"/>
    </row>
    <row r="31" spans="1:16" x14ac:dyDescent="0.3">
      <c r="A31" s="120"/>
      <c r="C31" s="142" t="s">
        <v>46</v>
      </c>
      <c r="D31" s="142">
        <v>27948.759783054735</v>
      </c>
      <c r="E31" s="142">
        <v>2763.7284130068274</v>
      </c>
      <c r="F31" s="142">
        <v>29005.606373561521</v>
      </c>
      <c r="G31" s="142">
        <v>2847.4476246680438</v>
      </c>
      <c r="H31" s="93">
        <f t="shared" si="0"/>
        <v>32382.198317770268</v>
      </c>
      <c r="O31" s="1"/>
      <c r="P31" s="1"/>
    </row>
    <row r="32" spans="1:16" x14ac:dyDescent="0.3">
      <c r="A32" s="120"/>
      <c r="C32" s="27" t="s">
        <v>45</v>
      </c>
      <c r="D32" s="27">
        <v>29258.973212471039</v>
      </c>
      <c r="E32" s="27">
        <v>3337.2627128978497</v>
      </c>
      <c r="F32" s="27">
        <v>29359.76534843734</v>
      </c>
      <c r="G32" s="27">
        <v>3455.0419743096995</v>
      </c>
      <c r="H32" s="93">
        <f t="shared" si="0"/>
        <v>32382.198317770268</v>
      </c>
      <c r="O32" s="1"/>
      <c r="P32" s="1"/>
    </row>
    <row r="33" spans="1:16" x14ac:dyDescent="0.3">
      <c r="A33" s="120"/>
      <c r="C33" s="142" t="s">
        <v>38</v>
      </c>
      <c r="D33" s="142">
        <v>32020.168990795697</v>
      </c>
      <c r="E33" s="142">
        <v>2705.9651946484259</v>
      </c>
      <c r="F33" s="142">
        <v>32918.703637290251</v>
      </c>
      <c r="G33" s="142">
        <v>2755.8089054153534</v>
      </c>
      <c r="H33" s="93">
        <f t="shared" si="0"/>
        <v>32382.198317770268</v>
      </c>
      <c r="O33" s="1"/>
      <c r="P33" s="1"/>
    </row>
    <row r="34" spans="1:16" x14ac:dyDescent="0.3">
      <c r="A34" s="120"/>
      <c r="C34" s="27" t="s">
        <v>48</v>
      </c>
      <c r="D34" s="27">
        <v>27644.998718270595</v>
      </c>
      <c r="E34" s="27">
        <v>2907.463307754208</v>
      </c>
      <c r="F34" s="27">
        <v>28561.242134160471</v>
      </c>
      <c r="G34" s="27">
        <v>2939.907659946165</v>
      </c>
      <c r="H34" s="93">
        <f t="shared" si="0"/>
        <v>32382.198317770268</v>
      </c>
      <c r="O34" s="1"/>
      <c r="P34" s="1"/>
    </row>
    <row r="35" spans="1:16" x14ac:dyDescent="0.3">
      <c r="C35" s="142" t="s">
        <v>42</v>
      </c>
      <c r="D35" s="142">
        <v>26926.646581833593</v>
      </c>
      <c r="E35" s="142">
        <v>3040.0658138519016</v>
      </c>
      <c r="F35" s="142">
        <v>27651.867900735058</v>
      </c>
      <c r="G35" s="142">
        <v>2589.7730766187697</v>
      </c>
      <c r="H35" s="93">
        <f t="shared" si="0"/>
        <v>32382.198317770268</v>
      </c>
      <c r="O35" s="1"/>
      <c r="P35" s="1"/>
    </row>
    <row r="36" spans="1:16" x14ac:dyDescent="0.3">
      <c r="C36" s="27" t="s">
        <v>56</v>
      </c>
      <c r="D36" s="27">
        <v>25116.121343936349</v>
      </c>
      <c r="E36" s="27">
        <v>4592.7327664814811</v>
      </c>
      <c r="F36" s="27">
        <v>26579.225026205557</v>
      </c>
      <c r="G36" s="27">
        <v>4600.9448327916461</v>
      </c>
      <c r="H36" s="93">
        <f t="shared" si="0"/>
        <v>32382.198317770268</v>
      </c>
      <c r="O36" s="1"/>
      <c r="P36" s="1"/>
    </row>
    <row r="37" spans="1:16" x14ac:dyDescent="0.3">
      <c r="C37" s="142" t="s">
        <v>52</v>
      </c>
      <c r="D37" s="142">
        <v>28622.938649981439</v>
      </c>
      <c r="E37" s="142">
        <v>2870.4243773971752</v>
      </c>
      <c r="F37" s="142">
        <v>30665.965104295254</v>
      </c>
      <c r="G37" s="142">
        <v>3031.3433192658354</v>
      </c>
      <c r="H37" s="93">
        <f t="shared" si="0"/>
        <v>32382.198317770268</v>
      </c>
      <c r="O37" s="1"/>
      <c r="P37" s="1"/>
    </row>
    <row r="38" spans="1:16" x14ac:dyDescent="0.3">
      <c r="C38" s="27" t="s">
        <v>57</v>
      </c>
      <c r="D38" s="27">
        <v>27928.007512032011</v>
      </c>
      <c r="E38" s="27">
        <v>2967.5143877006831</v>
      </c>
      <c r="F38" s="27">
        <v>29384.729719158255</v>
      </c>
      <c r="G38" s="27">
        <v>3037.8888628125897</v>
      </c>
      <c r="H38" s="93">
        <f t="shared" si="0"/>
        <v>32382.198317770268</v>
      </c>
      <c r="O38" s="1"/>
      <c r="P38" s="1"/>
    </row>
    <row r="39" spans="1:16" x14ac:dyDescent="0.3">
      <c r="C39" s="142" t="s">
        <v>55</v>
      </c>
      <c r="D39" s="142">
        <v>27895.547753670515</v>
      </c>
      <c r="E39" s="142">
        <v>1298.9777766552043</v>
      </c>
      <c r="F39" s="142">
        <v>29361.895851480644</v>
      </c>
      <c r="G39" s="142">
        <v>1333.4910580821388</v>
      </c>
      <c r="H39" s="93">
        <f t="shared" si="0"/>
        <v>32382.198317770268</v>
      </c>
      <c r="O39" s="1"/>
      <c r="P39" s="1"/>
    </row>
    <row r="40" spans="1:16" x14ac:dyDescent="0.3">
      <c r="C40" s="27" t="s">
        <v>39</v>
      </c>
      <c r="D40" s="27">
        <v>28278.688524590169</v>
      </c>
      <c r="E40" s="27">
        <v>3100.7105215589763</v>
      </c>
      <c r="F40" s="27">
        <v>30466.00574921893</v>
      </c>
      <c r="G40" s="27">
        <v>3054.9227253655677</v>
      </c>
      <c r="H40" s="93">
        <f t="shared" si="0"/>
        <v>32382.198317770268</v>
      </c>
      <c r="O40" s="1"/>
      <c r="P40" s="1"/>
    </row>
    <row r="41" spans="1:16" x14ac:dyDescent="0.3">
      <c r="C41" s="142" t="s">
        <v>41</v>
      </c>
      <c r="D41" s="142">
        <v>29655.445875159126</v>
      </c>
      <c r="E41" s="142">
        <v>2779.1111018358133</v>
      </c>
      <c r="F41" s="142">
        <v>31469.904471325764</v>
      </c>
      <c r="G41" s="142">
        <v>2821.7273002116294</v>
      </c>
      <c r="H41" s="93">
        <f t="shared" si="0"/>
        <v>32382.198317770268</v>
      </c>
      <c r="O41" s="1"/>
      <c r="P41" s="1"/>
    </row>
    <row r="42" spans="1:16" x14ac:dyDescent="0.3">
      <c r="C42" s="27" t="s">
        <v>54</v>
      </c>
      <c r="D42" s="27">
        <v>31731.359945042816</v>
      </c>
      <c r="E42" s="27">
        <v>1329.3587510324917</v>
      </c>
      <c r="F42" s="27">
        <v>32199.940211226367</v>
      </c>
      <c r="G42" s="27">
        <v>1380.0559393594413</v>
      </c>
      <c r="H42" s="93">
        <f t="shared" si="0"/>
        <v>32382.198317770268</v>
      </c>
      <c r="O42" s="1"/>
      <c r="P42" s="1"/>
    </row>
    <row r="43" spans="1:16" x14ac:dyDescent="0.3">
      <c r="C43" s="142" t="s">
        <v>43</v>
      </c>
      <c r="D43" s="142">
        <v>29052.487851859485</v>
      </c>
      <c r="E43" s="142">
        <v>2635.826208919676</v>
      </c>
      <c r="F43" s="142">
        <v>30495.100489193814</v>
      </c>
      <c r="G43" s="142">
        <v>3119.9357838460023</v>
      </c>
      <c r="H43" s="93">
        <f t="shared" si="0"/>
        <v>32382.198317770268</v>
      </c>
      <c r="O43" s="1"/>
      <c r="P43" s="1"/>
    </row>
    <row r="44" spans="1:16" x14ac:dyDescent="0.3">
      <c r="C44" s="27" t="s">
        <v>53</v>
      </c>
      <c r="D44" s="27">
        <v>28640.111694903226</v>
      </c>
      <c r="E44" s="27">
        <v>1475.1530059445372</v>
      </c>
      <c r="F44" s="27">
        <v>28536.255795573328</v>
      </c>
      <c r="G44" s="27">
        <v>1518.7771112640814</v>
      </c>
      <c r="H44" s="93">
        <f t="shared" si="0"/>
        <v>32382.198317770268</v>
      </c>
      <c r="O44" s="1"/>
      <c r="P44" s="1"/>
    </row>
    <row r="45" spans="1:16" x14ac:dyDescent="0.3">
      <c r="C45" s="142" t="s">
        <v>47</v>
      </c>
      <c r="D45" s="142">
        <v>29469.50090940412</v>
      </c>
      <c r="E45" s="142">
        <v>1370.1154582675651</v>
      </c>
      <c r="F45" s="142">
        <v>30962.021362232823</v>
      </c>
      <c r="G45" s="142">
        <v>1485.8245925997126</v>
      </c>
      <c r="H45" s="93">
        <f t="shared" si="0"/>
        <v>32382.198317770268</v>
      </c>
      <c r="O45" s="1"/>
      <c r="P45" s="1"/>
    </row>
    <row r="46" spans="1:16" x14ac:dyDescent="0.3">
      <c r="C46" s="28" t="s">
        <v>258</v>
      </c>
      <c r="D46" s="28">
        <v>27504.260259339113</v>
      </c>
      <c r="E46" s="28">
        <v>3417.7335495045372</v>
      </c>
      <c r="F46" s="28">
        <v>28929.525611756231</v>
      </c>
      <c r="G46" s="28">
        <v>3452.6727060140361</v>
      </c>
      <c r="H46" s="93">
        <f t="shared" si="0"/>
        <v>32382.198317770268</v>
      </c>
      <c r="O46" s="1"/>
      <c r="P46" s="1"/>
    </row>
  </sheetData>
  <hyperlinks>
    <hyperlink ref="A19" location="'Regional utveckling'!A1" display="Regional utveckling" xr:uid="{00000000-0004-0000-0900-000000000000}"/>
    <hyperlink ref="A18" location="'Läkemedel'!A1" display="Läkemedel" xr:uid="{00000000-0004-0000-0900-000001000000}"/>
    <hyperlink ref="A17" location="'Övrig hälso- och sjukvård'!A1" display="Övrig hälso- och sjukvård" xr:uid="{00000000-0004-0000-0900-000002000000}"/>
    <hyperlink ref="A16" location="'Tandvård'!A1" display="Tandvård" xr:uid="{00000000-0004-0000-0900-000003000000}"/>
    <hyperlink ref="A15" location="'Specialiserad psykiatrisk vård'!A1" display="Specialiserad psykiatrisk vård" xr:uid="{00000000-0004-0000-0900-000004000000}"/>
    <hyperlink ref="A14" location="'Specialiserad somatisk vård'!A1" display="Specialiserad somatisk vård" xr:uid="{00000000-0004-0000-0900-000005000000}"/>
    <hyperlink ref="A13" location="'Vårdcentraler'!A1" display="Vårdcentraler" xr:uid="{00000000-0004-0000-0900-000006000000}"/>
    <hyperlink ref="A12" location="'Primärvård'!A1" display="Primärvård" xr:uid="{00000000-0004-0000-0900-000007000000}"/>
    <hyperlink ref="A11" location="'Vårdplatser'!A1" display="Vårdplatser" xr:uid="{00000000-0004-0000-0900-000008000000}"/>
    <hyperlink ref="A10" location="'Hälso- och sjukvård'!A1" display="Hälso- och sjukvård" xr:uid="{00000000-0004-0000-0900-000009000000}"/>
    <hyperlink ref="A5" location="'Regionernas ekonomi'!A1" display="Regionernas ekonomi" xr:uid="{00000000-0004-0000-0900-00000B000000}"/>
    <hyperlink ref="A20" location="'Trafik och infrastruktur'!A1" display="Trafik och infrastruktur, samt allmän regional utveckling" xr:uid="{00000000-0004-0000-0900-00000C000000}"/>
    <hyperlink ref="A21" location="'Utbildning och kultur'!A1" display="Utbildning och kultur" xr:uid="{00000000-0004-0000-0900-00000D000000}"/>
    <hyperlink ref="A4" location="Innehåll!A1" display="Innehåll" xr:uid="{00000000-0004-0000-0900-00000E000000}"/>
    <hyperlink ref="A6" location="'Kostnader och intäkter'!A1" display="Kostnader för hälso- och sjukvård respektive regional utveckling" xr:uid="{53454DF8-5229-4C8A-956F-8C56A118DF64}"/>
    <hyperlink ref="A7" location="'Kostnader och intäkter 1'!A1" display="Kostnader och intäkter" xr:uid="{04B2EECF-1787-4ECF-8E2B-423D66E86105}"/>
    <hyperlink ref="A8" location="'Kostnader och intäkter 2'!A1" display="Nettokostnad per område " xr:uid="{A6A4DCB3-CD54-4291-87A9-512387464365}"/>
    <hyperlink ref="A9" location="'Kostnader och intäkter 3'!A1" display="Nettokostnad per invånare för hälso- och sjukvård samt regional utveckling " xr:uid="{BAE37526-58CD-4A91-B380-607C55F5F1D6}"/>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9">
    <tabColor theme="9"/>
  </sheetPr>
  <dimension ref="A1:O42"/>
  <sheetViews>
    <sheetView showGridLines="0" showRowColHeaders="0" workbookViewId="0">
      <selection activeCell="A4" sqref="A4"/>
    </sheetView>
  </sheetViews>
  <sheetFormatPr defaultRowHeight="16.5" x14ac:dyDescent="0.3"/>
  <cols>
    <col min="1" max="1" width="59.5" customWidth="1"/>
  </cols>
  <sheetData>
    <row r="1" spans="1:3" ht="35.25" x14ac:dyDescent="0.5">
      <c r="A1" s="3" t="s">
        <v>4</v>
      </c>
    </row>
    <row r="2" spans="1:3" x14ac:dyDescent="0.3">
      <c r="A2" s="94"/>
      <c r="B2" s="6"/>
      <c r="C2" s="4" t="s">
        <v>34</v>
      </c>
    </row>
    <row r="3" spans="1:3" x14ac:dyDescent="0.3">
      <c r="A3" s="94"/>
      <c r="B3" s="6"/>
      <c r="C3" s="4"/>
    </row>
    <row r="4" spans="1:3" x14ac:dyDescent="0.3">
      <c r="A4" s="16" t="s">
        <v>14</v>
      </c>
      <c r="B4" s="6"/>
    </row>
    <row r="5" spans="1:3" x14ac:dyDescent="0.3">
      <c r="A5" s="17" t="s">
        <v>0</v>
      </c>
      <c r="B5" s="6"/>
    </row>
    <row r="6" spans="1:3" x14ac:dyDescent="0.3">
      <c r="A6" s="17" t="s">
        <v>2</v>
      </c>
    </row>
    <row r="7" spans="1:3" x14ac:dyDescent="0.3">
      <c r="A7" s="31" t="s">
        <v>4</v>
      </c>
      <c r="B7" s="6"/>
    </row>
    <row r="8" spans="1:3" x14ac:dyDescent="0.3">
      <c r="A8" s="21" t="s">
        <v>272</v>
      </c>
    </row>
    <row r="9" spans="1:3" x14ac:dyDescent="0.3">
      <c r="A9" s="21" t="s">
        <v>274</v>
      </c>
    </row>
    <row r="10" spans="1:3" x14ac:dyDescent="0.3">
      <c r="A10" s="21" t="s">
        <v>21</v>
      </c>
    </row>
    <row r="11" spans="1:3" x14ac:dyDescent="0.3">
      <c r="A11" s="21" t="s">
        <v>15</v>
      </c>
    </row>
    <row r="12" spans="1:3" x14ac:dyDescent="0.3">
      <c r="A12" s="21" t="s">
        <v>16</v>
      </c>
    </row>
    <row r="13" spans="1:3" x14ac:dyDescent="0.3">
      <c r="A13" s="21" t="s">
        <v>17</v>
      </c>
    </row>
    <row r="14" spans="1:3" x14ac:dyDescent="0.3">
      <c r="A14" s="21" t="s">
        <v>18</v>
      </c>
    </row>
    <row r="15" spans="1:3" x14ac:dyDescent="0.3">
      <c r="A15" s="21" t="s">
        <v>20</v>
      </c>
    </row>
    <row r="16" spans="1:3" x14ac:dyDescent="0.3">
      <c r="A16" s="21" t="s">
        <v>19</v>
      </c>
    </row>
    <row r="17" spans="1:15" x14ac:dyDescent="0.3">
      <c r="A17" s="17" t="s">
        <v>6</v>
      </c>
    </row>
    <row r="18" spans="1:15" x14ac:dyDescent="0.3">
      <c r="A18" s="17" t="s">
        <v>8</v>
      </c>
      <c r="B18" s="6"/>
    </row>
    <row r="19" spans="1:15" x14ac:dyDescent="0.3">
      <c r="A19" s="17" t="s">
        <v>10</v>
      </c>
      <c r="B19" s="6"/>
    </row>
    <row r="20" spans="1:15" x14ac:dyDescent="0.3">
      <c r="A20" s="17" t="s">
        <v>12</v>
      </c>
      <c r="B20" s="6"/>
    </row>
    <row r="21" spans="1:15" x14ac:dyDescent="0.3">
      <c r="A21" s="17" t="s">
        <v>13</v>
      </c>
      <c r="B21" s="6"/>
    </row>
    <row r="22" spans="1:15" x14ac:dyDescent="0.3">
      <c r="A22" s="17" t="s">
        <v>1</v>
      </c>
      <c r="B22" s="6"/>
    </row>
    <row r="23" spans="1:15" x14ac:dyDescent="0.3">
      <c r="A23" s="17" t="s">
        <v>3</v>
      </c>
      <c r="B23" s="6"/>
    </row>
    <row r="24" spans="1:15" x14ac:dyDescent="0.3">
      <c r="A24" s="17" t="s">
        <v>5</v>
      </c>
      <c r="B24" s="6"/>
    </row>
    <row r="25" spans="1:15" x14ac:dyDescent="0.3">
      <c r="A25" s="17" t="s">
        <v>7</v>
      </c>
      <c r="B25" s="6"/>
    </row>
    <row r="26" spans="1:15" x14ac:dyDescent="0.3">
      <c r="A26" s="17" t="s">
        <v>9</v>
      </c>
    </row>
    <row r="27" spans="1:15" x14ac:dyDescent="0.3">
      <c r="A27" s="119" t="s">
        <v>11</v>
      </c>
    </row>
    <row r="28" spans="1:15" x14ac:dyDescent="0.3">
      <c r="A28" s="120"/>
    </row>
    <row r="29" spans="1:15" x14ac:dyDescent="0.3">
      <c r="A29" s="120"/>
      <c r="C29" s="124"/>
      <c r="D29" s="125"/>
      <c r="E29" s="125"/>
      <c r="F29" s="125"/>
      <c r="G29" s="125"/>
      <c r="H29" s="125"/>
      <c r="I29" s="125"/>
      <c r="J29" s="125"/>
      <c r="K29" s="125"/>
      <c r="L29" s="125"/>
      <c r="M29" s="125"/>
      <c r="N29" s="125"/>
      <c r="O29" s="125"/>
    </row>
    <row r="30" spans="1:15" x14ac:dyDescent="0.3">
      <c r="A30" s="120"/>
      <c r="C30" s="127" t="s">
        <v>467</v>
      </c>
      <c r="D30" s="125"/>
      <c r="E30" s="125"/>
      <c r="F30" s="125"/>
      <c r="G30" s="125"/>
      <c r="H30" s="125"/>
      <c r="I30" s="125"/>
      <c r="J30" s="125"/>
      <c r="K30" s="125"/>
      <c r="L30" s="125"/>
      <c r="M30" s="125"/>
      <c r="N30" s="125"/>
      <c r="O30" s="125"/>
    </row>
    <row r="31" spans="1:15" x14ac:dyDescent="0.3">
      <c r="A31" s="120"/>
      <c r="C31" s="125"/>
      <c r="D31" s="125"/>
      <c r="E31" s="125"/>
      <c r="F31" s="125"/>
      <c r="G31" s="125"/>
      <c r="H31" s="125"/>
      <c r="I31" s="125"/>
      <c r="J31" s="125"/>
      <c r="K31" s="125"/>
      <c r="L31" s="125"/>
      <c r="M31" s="125"/>
      <c r="N31" s="125"/>
      <c r="O31" s="125"/>
    </row>
    <row r="32" spans="1:15" x14ac:dyDescent="0.3">
      <c r="A32" s="120"/>
      <c r="C32" s="125"/>
      <c r="D32" s="125"/>
      <c r="E32" s="125"/>
      <c r="F32" s="125"/>
      <c r="G32" s="125"/>
      <c r="H32" s="125"/>
      <c r="I32" s="125"/>
      <c r="J32" s="125"/>
      <c r="K32" s="125"/>
      <c r="L32" s="125"/>
      <c r="M32" s="125"/>
      <c r="N32" s="125"/>
      <c r="O32" s="125"/>
    </row>
    <row r="33" spans="1:4" x14ac:dyDescent="0.3">
      <c r="A33" s="120"/>
      <c r="D33" s="126"/>
    </row>
    <row r="34" spans="1:4" x14ac:dyDescent="0.3">
      <c r="A34" s="120"/>
    </row>
    <row r="35" spans="1:4" x14ac:dyDescent="0.3">
      <c r="C35" s="125"/>
    </row>
    <row r="36" spans="1:4" x14ac:dyDescent="0.3">
      <c r="C36" s="125"/>
    </row>
    <row r="37" spans="1:4" x14ac:dyDescent="0.3">
      <c r="C37" s="125"/>
    </row>
    <row r="38" spans="1:4" x14ac:dyDescent="0.3">
      <c r="C38" s="125"/>
    </row>
    <row r="39" spans="1:4" x14ac:dyDescent="0.3">
      <c r="C39" s="125"/>
    </row>
    <row r="40" spans="1:4" x14ac:dyDescent="0.3">
      <c r="C40" s="125"/>
    </row>
    <row r="41" spans="1:4" x14ac:dyDescent="0.3">
      <c r="C41" s="125"/>
    </row>
    <row r="42" spans="1:4" x14ac:dyDescent="0.3">
      <c r="C42" s="125"/>
    </row>
  </sheetData>
  <hyperlinks>
    <hyperlink ref="A25" location="'Regional utveckling'!A1" display="Regional utveckling" xr:uid="{00000000-0004-0000-0A00-000000000000}"/>
    <hyperlink ref="A24" location="'Läkemedel'!A1" display="Läkemedel" xr:uid="{00000000-0004-0000-0A00-000001000000}"/>
    <hyperlink ref="A23" location="'Övrig hälso- och sjukvård'!A1" display="Övrig hälso- och sjukvård" xr:uid="{00000000-0004-0000-0A00-000002000000}"/>
    <hyperlink ref="A22" location="'Tandvård'!A1" display="Tandvård" xr:uid="{00000000-0004-0000-0A00-000003000000}"/>
    <hyperlink ref="A21" location="'Specialiserad psykiatrisk vård'!A1" display="Specialiserad psykiatrisk vård" xr:uid="{00000000-0004-0000-0A00-000004000000}"/>
    <hyperlink ref="A20" location="'Specialiserad somatisk vård'!A1" display="Specialiserad somatisk vård" xr:uid="{00000000-0004-0000-0A00-000005000000}"/>
    <hyperlink ref="A19" location="'Vårdcentraler'!A1" display="Vårdcentraler" xr:uid="{00000000-0004-0000-0A00-000006000000}"/>
    <hyperlink ref="A18" location="'Primärvård'!A1" display="Primärvård" xr:uid="{00000000-0004-0000-0A00-000007000000}"/>
    <hyperlink ref="A17" location="'Vårdplatser'!A1" display="Vårdplatser" xr:uid="{00000000-0004-0000-0A00-000008000000}"/>
    <hyperlink ref="A7" location="'Hälso- och sjukvård'!A1" display="Hälso- och sjukvård" xr:uid="{00000000-0004-0000-0A00-000009000000}"/>
    <hyperlink ref="A5" location="'Regionernas ekonomi'!A1" display="Regionernas ekonomi" xr:uid="{00000000-0004-0000-0A00-00000B000000}"/>
    <hyperlink ref="A26" location="'Trafik och infrastruktur'!A1" display="Trafik och infrastruktur, samt allmän regional utveckling" xr:uid="{00000000-0004-0000-0A00-00000C000000}"/>
    <hyperlink ref="A27" location="'Utbildning och kultur'!A1" display="Utbildning och kultur" xr:uid="{00000000-0004-0000-0A00-00000D000000}"/>
    <hyperlink ref="A4" location="Innehåll!A1" display="Innehåll" xr:uid="{00000000-0004-0000-0A00-00000E000000}"/>
    <hyperlink ref="A6" location="'Kostnader och intäkter'!A1" display="Kostnader för hälso- och sjukvård respektive regional utveckling" xr:uid="{05BE43B3-3A3C-4839-B234-948D25E7F135}"/>
    <hyperlink ref="A8" location="'Hälso- och sjukvård 1'!A1" display="Hälso- och sjukvård 1" xr:uid="{87452C9C-AE7D-4138-8B2B-FB52616D3647}"/>
    <hyperlink ref="A9" location="'Hälso- och sjukvård 2'!A1" display="Hälso- och sjukvård 2" xr:uid="{720331B0-6E18-417D-BB34-431B763C0CD5}"/>
    <hyperlink ref="A10" location="'Hälso- och sjukvård 3'!A1" display="Hälso- och sjukvård 3" xr:uid="{3724B88C-5A75-4154-BA77-8A958D094C3D}"/>
    <hyperlink ref="A11" location="'Hälso- och sjukvård 4'!A1" display="Hälso- och sjukvård 4" xr:uid="{E8FFDB9B-D480-4FBE-9654-76741CDD99A8}"/>
    <hyperlink ref="A12" location="'Hälso- och sjukvård 5'!A1" display="Hälso- och sjukvård 5" xr:uid="{C5EA7903-7567-4BE5-89D5-3D1CD46A5875}"/>
    <hyperlink ref="A13" location="'Hälso- och sjukvård 6'!A1" display="Hälso- och sjukvård 6" xr:uid="{9BB87DDD-4716-42E0-9E90-AA51067B0801}"/>
    <hyperlink ref="A14" location="'Hälso- och sjukvård 7'!A1" display="Hälso- och sjukvård 7" xr:uid="{F74FD571-D812-4339-9276-F3A956BD0C49}"/>
    <hyperlink ref="A15" location="'Hälso- och sjukvård 8'!A1" display="Hälso- och sjukvård 8" xr:uid="{7D860F27-D543-4063-8730-A3F05FAB58B8}"/>
    <hyperlink ref="A16" location="'Hälso- och sjukvård 9'!A1" display="Hälso- och sjukvård 9" xr:uid="{4AC2037F-83FA-44BF-97FB-95EE66E7277B}"/>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8">
    <tabColor theme="9"/>
  </sheetPr>
  <dimension ref="A1:L40"/>
  <sheetViews>
    <sheetView showGridLines="0" showRowColHeaders="0" workbookViewId="0"/>
  </sheetViews>
  <sheetFormatPr defaultRowHeight="16.5" x14ac:dyDescent="0.3"/>
  <cols>
    <col min="1" max="1" width="59.5" customWidth="1"/>
    <col min="3" max="3" width="60.375" customWidth="1"/>
    <col min="4" max="5" width="10.625" customWidth="1"/>
  </cols>
  <sheetData>
    <row r="1" spans="1:12" ht="35.25" x14ac:dyDescent="0.5">
      <c r="A1" s="3" t="s">
        <v>4</v>
      </c>
    </row>
    <row r="2" spans="1:12" x14ac:dyDescent="0.3">
      <c r="A2" s="94"/>
      <c r="C2" s="4" t="s">
        <v>273</v>
      </c>
    </row>
    <row r="3" spans="1:12" x14ac:dyDescent="0.3">
      <c r="A3" s="94"/>
      <c r="C3" s="42" t="s">
        <v>385</v>
      </c>
    </row>
    <row r="4" spans="1:12" x14ac:dyDescent="0.3">
      <c r="A4" s="16" t="s">
        <v>14</v>
      </c>
      <c r="C4" s="178" t="s">
        <v>270</v>
      </c>
      <c r="D4" s="179">
        <v>2020</v>
      </c>
      <c r="E4" s="179">
        <v>2021</v>
      </c>
    </row>
    <row r="5" spans="1:12" x14ac:dyDescent="0.3">
      <c r="A5" s="17" t="s">
        <v>0</v>
      </c>
      <c r="C5" s="186" t="s">
        <v>259</v>
      </c>
      <c r="D5" s="186">
        <v>84538.739304533141</v>
      </c>
      <c r="E5" s="186">
        <v>88159.620750777322</v>
      </c>
    </row>
    <row r="6" spans="1:12" x14ac:dyDescent="0.3">
      <c r="A6" s="17" t="s">
        <v>2</v>
      </c>
      <c r="C6" s="180" t="s">
        <v>260</v>
      </c>
      <c r="D6" s="180">
        <v>37210.645976200591</v>
      </c>
      <c r="E6" s="180">
        <v>42745.010404939516</v>
      </c>
      <c r="I6" s="1"/>
      <c r="J6" s="1"/>
      <c r="L6" s="1"/>
    </row>
    <row r="7" spans="1:12" x14ac:dyDescent="0.3">
      <c r="A7" s="31" t="s">
        <v>4</v>
      </c>
      <c r="C7" s="186" t="s">
        <v>184</v>
      </c>
      <c r="D7" s="186">
        <v>64447.1299334383</v>
      </c>
      <c r="E7" s="186">
        <v>68433.84148590581</v>
      </c>
      <c r="I7" s="1"/>
      <c r="J7" s="1"/>
      <c r="L7" s="1"/>
    </row>
    <row r="8" spans="1:12" x14ac:dyDescent="0.3">
      <c r="A8" s="122" t="s">
        <v>272</v>
      </c>
      <c r="C8" s="181" t="s">
        <v>190</v>
      </c>
      <c r="D8" s="181">
        <v>13123.470231790046</v>
      </c>
      <c r="E8" s="181">
        <v>13755.652813103883</v>
      </c>
      <c r="I8" s="1"/>
      <c r="J8" s="1"/>
      <c r="L8" s="1"/>
    </row>
    <row r="9" spans="1:12" x14ac:dyDescent="0.3">
      <c r="A9" s="21" t="s">
        <v>274</v>
      </c>
      <c r="C9" s="186" t="s">
        <v>185</v>
      </c>
      <c r="D9" s="186">
        <v>2761.9457503429294</v>
      </c>
      <c r="E9" s="186">
        <v>3975.3439895294987</v>
      </c>
      <c r="I9" s="1"/>
      <c r="J9" s="1"/>
      <c r="L9" s="1"/>
    </row>
    <row r="10" spans="1:12" x14ac:dyDescent="0.3">
      <c r="A10" s="21" t="s">
        <v>21</v>
      </c>
      <c r="C10" s="180" t="s">
        <v>261</v>
      </c>
      <c r="D10" s="180">
        <v>74032.395177021433</v>
      </c>
      <c r="E10" s="180">
        <v>76038.783778113619</v>
      </c>
      <c r="I10" s="1"/>
      <c r="J10" s="1"/>
      <c r="L10" s="1"/>
    </row>
    <row r="11" spans="1:12" x14ac:dyDescent="0.3">
      <c r="A11" s="21" t="s">
        <v>15</v>
      </c>
      <c r="C11" s="187" t="s">
        <v>262</v>
      </c>
      <c r="D11" s="187">
        <v>27001.884072793411</v>
      </c>
      <c r="E11" s="187">
        <v>28118.103438561557</v>
      </c>
      <c r="I11" s="1"/>
      <c r="J11" s="1"/>
      <c r="L11" s="1"/>
    </row>
    <row r="12" spans="1:12" x14ac:dyDescent="0.3">
      <c r="A12" s="21" t="s">
        <v>16</v>
      </c>
      <c r="C12" s="180" t="s">
        <v>263</v>
      </c>
      <c r="D12" s="180">
        <v>2904.860721067048</v>
      </c>
      <c r="E12" s="180">
        <v>3003.056035203464</v>
      </c>
      <c r="I12" s="1"/>
      <c r="J12" s="1"/>
      <c r="L12" s="1"/>
    </row>
    <row r="13" spans="1:12" x14ac:dyDescent="0.3">
      <c r="A13" s="21" t="s">
        <v>17</v>
      </c>
      <c r="C13" s="188" t="s">
        <v>264</v>
      </c>
      <c r="D13" s="188">
        <f>D12+D10+D9+D7+D6+D5</f>
        <v>265895.71686260344</v>
      </c>
      <c r="E13" s="188">
        <f>E12+E10+E9+E7+E6+E5</f>
        <v>282355.65644446923</v>
      </c>
      <c r="I13" s="1"/>
      <c r="J13" s="1"/>
      <c r="L13" s="1"/>
    </row>
    <row r="14" spans="1:12" x14ac:dyDescent="0.3">
      <c r="A14" s="21" t="s">
        <v>18</v>
      </c>
      <c r="C14" s="184" t="s">
        <v>265</v>
      </c>
      <c r="D14" s="182">
        <f>D13-D8</f>
        <v>252772.2466308134</v>
      </c>
      <c r="E14" s="182">
        <f>E13-E8</f>
        <v>268600.00363136537</v>
      </c>
      <c r="I14" s="1"/>
      <c r="J14" s="1"/>
      <c r="L14" s="1"/>
    </row>
    <row r="15" spans="1:12" x14ac:dyDescent="0.3">
      <c r="A15" s="21" t="s">
        <v>20</v>
      </c>
      <c r="C15" s="190" t="s">
        <v>266</v>
      </c>
      <c r="D15" s="190">
        <v>256819.28077183099</v>
      </c>
      <c r="E15" s="190">
        <v>272497.99928902119</v>
      </c>
      <c r="I15" s="1"/>
      <c r="J15" s="1"/>
      <c r="L15" s="1"/>
    </row>
    <row r="16" spans="1:12" x14ac:dyDescent="0.3">
      <c r="A16" s="21" t="s">
        <v>19</v>
      </c>
      <c r="C16" s="180" t="s">
        <v>267</v>
      </c>
      <c r="D16" s="180">
        <v>5541.7859007049983</v>
      </c>
      <c r="E16" s="180">
        <v>5921.2620068000115</v>
      </c>
      <c r="I16" s="1"/>
      <c r="J16" s="1"/>
      <c r="K16" s="1"/>
      <c r="L16" s="1"/>
    </row>
    <row r="17" spans="1:12" x14ac:dyDescent="0.3">
      <c r="A17" s="17" t="s">
        <v>6</v>
      </c>
      <c r="C17" s="186" t="s">
        <v>212</v>
      </c>
      <c r="D17" s="186">
        <v>14969.701849137104</v>
      </c>
      <c r="E17" s="186">
        <v>16190.186842350371</v>
      </c>
      <c r="I17" s="1"/>
      <c r="J17" s="1"/>
      <c r="L17" s="1"/>
    </row>
    <row r="18" spans="1:12" x14ac:dyDescent="0.3">
      <c r="A18" s="17" t="s">
        <v>8</v>
      </c>
      <c r="C18" s="181" t="s">
        <v>213</v>
      </c>
      <c r="D18" s="181">
        <v>12283.548659051397</v>
      </c>
      <c r="E18" s="181">
        <v>13441.995895188134</v>
      </c>
      <c r="I18" s="1"/>
      <c r="J18" s="1"/>
      <c r="L18" s="1"/>
    </row>
    <row r="19" spans="1:12" x14ac:dyDescent="0.3">
      <c r="A19" s="17" t="s">
        <v>10</v>
      </c>
      <c r="C19" s="186" t="s">
        <v>214</v>
      </c>
      <c r="D19" s="186">
        <v>2470.8879230821572</v>
      </c>
      <c r="E19" s="186">
        <v>2547.7616907363008</v>
      </c>
      <c r="I19" s="1"/>
      <c r="J19" s="1"/>
      <c r="L19" s="1"/>
    </row>
    <row r="20" spans="1:12" x14ac:dyDescent="0.3">
      <c r="A20" s="17" t="s">
        <v>12</v>
      </c>
      <c r="C20" s="180" t="s">
        <v>215</v>
      </c>
      <c r="D20" s="180">
        <v>900.00918537340613</v>
      </c>
      <c r="E20" s="180">
        <v>883.6010807883614</v>
      </c>
      <c r="I20" s="1"/>
      <c r="J20" s="1"/>
      <c r="L20" s="1"/>
    </row>
    <row r="21" spans="1:12" x14ac:dyDescent="0.3">
      <c r="A21" s="17" t="s">
        <v>13</v>
      </c>
      <c r="C21" s="186" t="s">
        <v>216</v>
      </c>
      <c r="D21" s="186">
        <v>25748.891976710096</v>
      </c>
      <c r="E21" s="186">
        <v>31969.840582650446</v>
      </c>
      <c r="L21" s="1"/>
    </row>
    <row r="22" spans="1:12" x14ac:dyDescent="0.3">
      <c r="A22" s="17" t="s">
        <v>1</v>
      </c>
      <c r="C22" s="180" t="s">
        <v>218</v>
      </c>
      <c r="D22" s="180">
        <v>1729.166589477386</v>
      </c>
      <c r="E22" s="180">
        <v>1101.1401209459889</v>
      </c>
      <c r="I22" s="1"/>
      <c r="J22" s="1"/>
      <c r="L22" s="1"/>
    </row>
    <row r="23" spans="1:12" x14ac:dyDescent="0.3">
      <c r="A23" s="17" t="s">
        <v>3</v>
      </c>
      <c r="C23" s="188" t="s">
        <v>268</v>
      </c>
      <c r="D23" s="188">
        <f>D22+D21+D20+D19+D17+D16</f>
        <v>51360.443424485151</v>
      </c>
      <c r="E23" s="188">
        <f>E22+E21+E20+E19+E17+E16</f>
        <v>58613.792324271482</v>
      </c>
      <c r="I23" s="1"/>
      <c r="J23" s="1"/>
      <c r="L23" s="1"/>
    </row>
    <row r="24" spans="1:12" x14ac:dyDescent="0.3">
      <c r="A24" s="17" t="s">
        <v>5</v>
      </c>
      <c r="C24" s="185" t="s">
        <v>269</v>
      </c>
      <c r="D24" s="183">
        <f>D23-D18</f>
        <v>39076.894765433753</v>
      </c>
      <c r="E24" s="183">
        <f>E23-E18</f>
        <v>45171.796429083348</v>
      </c>
      <c r="I24" s="1"/>
      <c r="J24" s="1"/>
      <c r="L24" s="1"/>
    </row>
    <row r="25" spans="1:12" x14ac:dyDescent="0.3">
      <c r="A25" s="17" t="s">
        <v>7</v>
      </c>
      <c r="I25" s="1"/>
      <c r="J25" s="1"/>
      <c r="L25" s="1"/>
    </row>
    <row r="26" spans="1:12" x14ac:dyDescent="0.3">
      <c r="A26" s="17" t="s">
        <v>9</v>
      </c>
      <c r="D26" s="1"/>
      <c r="E26" s="1"/>
    </row>
    <row r="27" spans="1:12" x14ac:dyDescent="0.3">
      <c r="A27" s="119" t="s">
        <v>11</v>
      </c>
    </row>
    <row r="28" spans="1:12" x14ac:dyDescent="0.3">
      <c r="A28" s="120"/>
    </row>
    <row r="29" spans="1:12" x14ac:dyDescent="0.3">
      <c r="A29" s="120"/>
    </row>
    <row r="30" spans="1:12" x14ac:dyDescent="0.3">
      <c r="A30" s="120"/>
    </row>
    <row r="31" spans="1:12" x14ac:dyDescent="0.3">
      <c r="A31" s="120"/>
      <c r="C31" s="4"/>
      <c r="D31" s="1"/>
      <c r="E31" s="1"/>
    </row>
    <row r="32" spans="1:12" x14ac:dyDescent="0.3">
      <c r="A32" s="120"/>
      <c r="C32" s="4"/>
      <c r="D32" s="1"/>
      <c r="E32" s="1"/>
    </row>
    <row r="33" spans="1:5" x14ac:dyDescent="0.3">
      <c r="A33" s="120"/>
    </row>
    <row r="34" spans="1:5" x14ac:dyDescent="0.3">
      <c r="A34" s="120"/>
      <c r="C34" s="4"/>
      <c r="D34" s="1"/>
      <c r="E34" s="1"/>
    </row>
    <row r="35" spans="1:5" x14ac:dyDescent="0.3">
      <c r="C35" s="4"/>
      <c r="D35" s="1"/>
      <c r="E35" s="1"/>
    </row>
    <row r="38" spans="1:5" x14ac:dyDescent="0.3">
      <c r="D38" s="1"/>
      <c r="E38" s="1"/>
    </row>
    <row r="39" spans="1:5" x14ac:dyDescent="0.3">
      <c r="D39" s="1"/>
      <c r="E39" s="1"/>
    </row>
    <row r="40" spans="1:5" x14ac:dyDescent="0.3">
      <c r="C40" s="4"/>
      <c r="D40" s="47"/>
      <c r="E40" s="47"/>
    </row>
  </sheetData>
  <hyperlinks>
    <hyperlink ref="A25" location="'Regional utveckling'!A1" display="Regional utveckling" xr:uid="{00000000-0004-0000-0B00-000000000000}"/>
    <hyperlink ref="A24" location="'Läkemedel'!A1" display="Läkemedel" xr:uid="{00000000-0004-0000-0B00-000001000000}"/>
    <hyperlink ref="A23" location="'Övrig hälso- och sjukvård'!A1" display="Övrig hälso- och sjukvård" xr:uid="{00000000-0004-0000-0B00-000002000000}"/>
    <hyperlink ref="A22" location="'Tandvård'!A1" display="Tandvård" xr:uid="{00000000-0004-0000-0B00-000003000000}"/>
    <hyperlink ref="A21" location="'Specialiserad psykiatrisk vård'!A1" display="Specialiserad psykiatrisk vård" xr:uid="{00000000-0004-0000-0B00-000004000000}"/>
    <hyperlink ref="A20" location="'Specialiserad somatisk vård'!A1" display="Specialiserad somatisk vård" xr:uid="{00000000-0004-0000-0B00-000005000000}"/>
    <hyperlink ref="A19" location="'Vårdcentraler'!A1" display="Vårdcentraler" xr:uid="{00000000-0004-0000-0B00-000006000000}"/>
    <hyperlink ref="A18" location="'Primärvård'!A1" display="Primärvård" xr:uid="{00000000-0004-0000-0B00-000007000000}"/>
    <hyperlink ref="A17" location="'Vårdplatser'!A1" display="Vårdplatser" xr:uid="{00000000-0004-0000-0B00-000008000000}"/>
    <hyperlink ref="A7" location="'Hälso- och sjukvård'!A1" display="Hälso- och sjukvård" xr:uid="{00000000-0004-0000-0B00-000009000000}"/>
    <hyperlink ref="A5" location="'Regionernas ekonomi'!A1" display="Regionernas ekonomi" xr:uid="{00000000-0004-0000-0B00-00000B000000}"/>
    <hyperlink ref="A26" location="'Trafik och infrastruktur'!A1" display="Trafik och infrastruktur, samt allmän regional utveckling" xr:uid="{00000000-0004-0000-0B00-00000C000000}"/>
    <hyperlink ref="A27" location="'Utbildning och kultur'!A1" display="Utbildning och kultur" xr:uid="{00000000-0004-0000-0B00-00000D000000}"/>
    <hyperlink ref="A4" location="Innehåll!A1" display="Innehåll" xr:uid="{00000000-0004-0000-0B00-00000E000000}"/>
    <hyperlink ref="A6" location="'Kostnader och intäkter'!A1" display="Kostnader för hälso- och sjukvård respektive regional utveckling" xr:uid="{0ECAC91D-8B9F-4A2C-938F-C948ED461095}"/>
    <hyperlink ref="A8" location="'Hälso- och sjukvård 1'!A1" display="Hälso- och sjukvård 1" xr:uid="{C9ECAE19-27A9-4184-975C-46D9A2B71899}"/>
    <hyperlink ref="A9" location="'Hälso- och sjukvård 2'!A1" display="Hälso- och sjukvård 2" xr:uid="{CE144DC0-369C-4DB9-B94E-C7297FD8D014}"/>
    <hyperlink ref="A10" location="'Hälso- och sjukvård 3'!A1" display="Hälso- och sjukvård 3" xr:uid="{1A15E84E-ACE6-4339-AFBD-D2BEBF55CE43}"/>
    <hyperlink ref="A11" location="'Hälso- och sjukvård 4'!A1" display="Hälso- och sjukvård 4" xr:uid="{60FA3814-17F7-489B-958E-475C61E0F88A}"/>
    <hyperlink ref="A12" location="'Hälso- och sjukvård 5'!A1" display="Hälso- och sjukvård 5" xr:uid="{87DA0919-3606-49CA-AAA9-88E778027E0B}"/>
    <hyperlink ref="A13" location="'Hälso- och sjukvård 6'!A1" display="Hälso- och sjukvård 6" xr:uid="{E43487B1-698F-4B84-A014-52FC26895528}"/>
    <hyperlink ref="A14" location="'Hälso- och sjukvård 7'!A1" display="Hälso- och sjukvård 7" xr:uid="{44C14C8E-09F1-4D87-B742-8CBAC21594AD}"/>
    <hyperlink ref="A15" location="'Hälso- och sjukvård 8'!A1" display="Hälso- och sjukvård 8" xr:uid="{6C198913-DBCE-4186-9985-613406F82626}"/>
    <hyperlink ref="A16" location="'Hälso- och sjukvård 9'!A1" display="Hälso- och sjukvård 9" xr:uid="{1A60DB0F-7452-454A-8042-6D5DBA6F60CA}"/>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tabColor theme="9"/>
  </sheetPr>
  <dimension ref="A1:O37"/>
  <sheetViews>
    <sheetView showGridLines="0" showRowColHeaders="0" workbookViewId="0"/>
  </sheetViews>
  <sheetFormatPr defaultRowHeight="16.5" x14ac:dyDescent="0.3"/>
  <cols>
    <col min="1" max="1" width="59.5" customWidth="1"/>
    <col min="4" max="4" width="35.5" customWidth="1"/>
    <col min="5" max="5" width="7.375" customWidth="1"/>
    <col min="6" max="6" width="8" customWidth="1"/>
    <col min="12" max="12" width="31.375" customWidth="1"/>
  </cols>
  <sheetData>
    <row r="1" spans="1:3" ht="35.25" x14ac:dyDescent="0.5">
      <c r="A1" s="3" t="s">
        <v>4</v>
      </c>
    </row>
    <row r="2" spans="1:3" x14ac:dyDescent="0.3">
      <c r="A2" s="94"/>
      <c r="C2" s="4" t="s">
        <v>495</v>
      </c>
    </row>
    <row r="3" spans="1:3" x14ac:dyDescent="0.3">
      <c r="A3" s="94"/>
    </row>
    <row r="4" spans="1:3" x14ac:dyDescent="0.3">
      <c r="A4" s="16" t="s">
        <v>14</v>
      </c>
    </row>
    <row r="5" spans="1:3" x14ac:dyDescent="0.3">
      <c r="A5" s="17" t="s">
        <v>0</v>
      </c>
    </row>
    <row r="6" spans="1:3" x14ac:dyDescent="0.3">
      <c r="A6" s="17" t="s">
        <v>2</v>
      </c>
    </row>
    <row r="7" spans="1:3" x14ac:dyDescent="0.3">
      <c r="A7" s="31" t="s">
        <v>4</v>
      </c>
    </row>
    <row r="8" spans="1:3" x14ac:dyDescent="0.3">
      <c r="A8" s="21" t="s">
        <v>272</v>
      </c>
    </row>
    <row r="9" spans="1:3" x14ac:dyDescent="0.3">
      <c r="A9" s="122" t="s">
        <v>274</v>
      </c>
    </row>
    <row r="10" spans="1:3" x14ac:dyDescent="0.3">
      <c r="A10" s="21" t="s">
        <v>21</v>
      </c>
    </row>
    <row r="11" spans="1:3" x14ac:dyDescent="0.3">
      <c r="A11" s="21" t="s">
        <v>15</v>
      </c>
    </row>
    <row r="12" spans="1:3" x14ac:dyDescent="0.3">
      <c r="A12" s="21" t="s">
        <v>16</v>
      </c>
    </row>
    <row r="13" spans="1:3" x14ac:dyDescent="0.3">
      <c r="A13" s="21" t="s">
        <v>17</v>
      </c>
    </row>
    <row r="14" spans="1:3" x14ac:dyDescent="0.3">
      <c r="A14" s="21" t="s">
        <v>18</v>
      </c>
    </row>
    <row r="15" spans="1:3" x14ac:dyDescent="0.3">
      <c r="A15" s="21" t="s">
        <v>20</v>
      </c>
    </row>
    <row r="16" spans="1:3" x14ac:dyDescent="0.3">
      <c r="A16" s="21" t="s">
        <v>19</v>
      </c>
    </row>
    <row r="17" spans="1:15" x14ac:dyDescent="0.3">
      <c r="A17" s="17" t="s">
        <v>6</v>
      </c>
    </row>
    <row r="18" spans="1:15" x14ac:dyDescent="0.3">
      <c r="A18" s="17" t="s">
        <v>8</v>
      </c>
    </row>
    <row r="19" spans="1:15" x14ac:dyDescent="0.3">
      <c r="A19" s="17" t="s">
        <v>10</v>
      </c>
    </row>
    <row r="20" spans="1:15" x14ac:dyDescent="0.3">
      <c r="A20" s="17" t="s">
        <v>12</v>
      </c>
    </row>
    <row r="21" spans="1:15" x14ac:dyDescent="0.3">
      <c r="A21" s="17" t="s">
        <v>13</v>
      </c>
    </row>
    <row r="22" spans="1:15" x14ac:dyDescent="0.3">
      <c r="A22" s="17" t="s">
        <v>1</v>
      </c>
      <c r="C22" s="48" t="s">
        <v>470</v>
      </c>
    </row>
    <row r="23" spans="1:15" x14ac:dyDescent="0.3">
      <c r="A23" s="17" t="s">
        <v>3</v>
      </c>
    </row>
    <row r="24" spans="1:15" x14ac:dyDescent="0.3">
      <c r="A24" s="17" t="s">
        <v>5</v>
      </c>
    </row>
    <row r="25" spans="1:15" x14ac:dyDescent="0.3">
      <c r="A25" s="17" t="s">
        <v>7</v>
      </c>
    </row>
    <row r="26" spans="1:15" x14ac:dyDescent="0.3">
      <c r="A26" s="17" t="s">
        <v>9</v>
      </c>
      <c r="D26" s="281" t="s">
        <v>169</v>
      </c>
    </row>
    <row r="27" spans="1:15" x14ac:dyDescent="0.3">
      <c r="A27" s="119" t="s">
        <v>11</v>
      </c>
      <c r="D27" s="141" t="s">
        <v>227</v>
      </c>
      <c r="E27" s="141">
        <v>2020</v>
      </c>
      <c r="F27" s="141" t="s">
        <v>363</v>
      </c>
      <c r="G27" s="141">
        <v>2021</v>
      </c>
      <c r="H27" s="141" t="s">
        <v>363</v>
      </c>
    </row>
    <row r="28" spans="1:15" x14ac:dyDescent="0.3">
      <c r="A28" s="120"/>
      <c r="D28" s="27" t="s">
        <v>232</v>
      </c>
      <c r="E28" s="27">
        <v>1338.5065734559998</v>
      </c>
      <c r="F28" s="110">
        <f>E28/E$37</f>
        <v>4.6818745664401603E-3</v>
      </c>
      <c r="G28" s="27">
        <v>1385.912642792</v>
      </c>
      <c r="H28" s="110">
        <f>G28/G$37</f>
        <v>4.577124724958935E-3</v>
      </c>
      <c r="M28" s="1"/>
      <c r="N28" s="1"/>
      <c r="O28" s="1"/>
    </row>
    <row r="29" spans="1:15" x14ac:dyDescent="0.3">
      <c r="A29" s="120"/>
      <c r="D29" s="142" t="s">
        <v>8</v>
      </c>
      <c r="E29" s="142">
        <v>50528.509463032926</v>
      </c>
      <c r="F29" s="149">
        <f t="shared" ref="F29:H37" si="0">E29/E$37</f>
        <v>0.17674036723203393</v>
      </c>
      <c r="G29" s="142">
        <v>53226.857786757835</v>
      </c>
      <c r="H29" s="149">
        <f t="shared" si="0"/>
        <v>0.17578739040639957</v>
      </c>
      <c r="M29" s="194"/>
      <c r="N29" s="1"/>
    </row>
    <row r="30" spans="1:15" x14ac:dyDescent="0.3">
      <c r="A30" s="120"/>
      <c r="D30" s="27" t="s">
        <v>252</v>
      </c>
      <c r="E30" s="27">
        <v>14868.039563917528</v>
      </c>
      <c r="F30" s="110">
        <f t="shared" si="0"/>
        <v>5.2005942792943474E-2</v>
      </c>
      <c r="G30" s="27">
        <v>16245.34664251389</v>
      </c>
      <c r="H30" s="110">
        <f t="shared" si="0"/>
        <v>5.3651994712439144E-2</v>
      </c>
      <c r="M30" s="1"/>
      <c r="N30" s="1"/>
    </row>
    <row r="31" spans="1:15" x14ac:dyDescent="0.3">
      <c r="A31" s="120"/>
      <c r="D31" s="142" t="s">
        <v>283</v>
      </c>
      <c r="E31" s="142">
        <v>9637.6023729700009</v>
      </c>
      <c r="F31" s="149">
        <f t="shared" si="0"/>
        <v>3.3710738763850279E-2</v>
      </c>
      <c r="G31" s="142">
        <v>10100.7831570568</v>
      </c>
      <c r="H31" s="149">
        <f t="shared" si="0"/>
        <v>3.3358916646055954E-2</v>
      </c>
      <c r="M31" s="1"/>
      <c r="N31" s="1"/>
    </row>
    <row r="32" spans="1:15" x14ac:dyDescent="0.3">
      <c r="A32" s="120"/>
      <c r="D32" s="27" t="s">
        <v>253</v>
      </c>
      <c r="E32" s="27">
        <v>65151.096863615705</v>
      </c>
      <c r="F32" s="110">
        <f t="shared" si="0"/>
        <v>0.22788775896248428</v>
      </c>
      <c r="G32" s="27">
        <v>68382.685204672001</v>
      </c>
      <c r="H32" s="110">
        <f t="shared" si="0"/>
        <v>0.22584113135647521</v>
      </c>
      <c r="M32" s="1"/>
      <c r="N32" s="1"/>
    </row>
    <row r="33" spans="1:14" x14ac:dyDescent="0.3">
      <c r="A33" s="120"/>
      <c r="D33" s="142" t="s">
        <v>282</v>
      </c>
      <c r="E33" s="142">
        <v>88329.529090675001</v>
      </c>
      <c r="F33" s="149">
        <f t="shared" si="0"/>
        <v>0.30896208051298141</v>
      </c>
      <c r="G33" s="142">
        <v>95936.203698157056</v>
      </c>
      <c r="H33" s="149">
        <f t="shared" si="0"/>
        <v>0.31683957300578153</v>
      </c>
      <c r="M33" s="1"/>
      <c r="N33" s="1"/>
    </row>
    <row r="34" spans="1:14" x14ac:dyDescent="0.3">
      <c r="A34" s="120"/>
      <c r="D34" s="27" t="s">
        <v>1</v>
      </c>
      <c r="E34" s="27">
        <v>7099.0309585686782</v>
      </c>
      <c r="F34" s="110">
        <f t="shared" si="0"/>
        <v>2.483123590904545E-2</v>
      </c>
      <c r="G34" s="27">
        <v>7275.0541423283303</v>
      </c>
      <c r="H34" s="110">
        <f t="shared" si="0"/>
        <v>2.4026644365682043E-2</v>
      </c>
      <c r="M34" s="1"/>
      <c r="N34" s="1"/>
    </row>
    <row r="35" spans="1:14" x14ac:dyDescent="0.3">
      <c r="D35" s="142" t="s">
        <v>3</v>
      </c>
      <c r="E35" s="142">
        <v>21726.965885595499</v>
      </c>
      <c r="F35" s="149">
        <f t="shared" si="0"/>
        <v>7.5997332402362283E-2</v>
      </c>
      <c r="G35" s="142">
        <v>21899.156014743337</v>
      </c>
      <c r="H35" s="149">
        <f t="shared" si="0"/>
        <v>7.2324304834167213E-2</v>
      </c>
      <c r="M35" s="1"/>
      <c r="N35" s="1"/>
    </row>
    <row r="36" spans="1:14" x14ac:dyDescent="0.3">
      <c r="D36" s="27" t="s">
        <v>276</v>
      </c>
      <c r="E36" s="58">
        <v>27211.884072793411</v>
      </c>
      <c r="F36" s="110">
        <f t="shared" si="0"/>
        <v>9.5182668857858699E-2</v>
      </c>
      <c r="G36" s="58">
        <v>28339.103438561557</v>
      </c>
      <c r="H36" s="110">
        <f t="shared" si="0"/>
        <v>9.3592919948040476E-2</v>
      </c>
      <c r="M36" s="1"/>
      <c r="N36" s="1"/>
    </row>
    <row r="37" spans="1:14" x14ac:dyDescent="0.3">
      <c r="D37" s="143" t="s">
        <v>162</v>
      </c>
      <c r="E37" s="143">
        <f>SUM(E28:E36)</f>
        <v>285891.16484462476</v>
      </c>
      <c r="F37" s="159">
        <f t="shared" si="0"/>
        <v>1</v>
      </c>
      <c r="G37" s="143">
        <f>SUM(G28:G36)</f>
        <v>302791.10272758279</v>
      </c>
      <c r="H37" s="159">
        <f t="shared" si="0"/>
        <v>1</v>
      </c>
    </row>
  </sheetData>
  <hyperlinks>
    <hyperlink ref="A25" location="'Regional utveckling'!A1" display="Regional utveckling" xr:uid="{00000000-0004-0000-0C00-000000000000}"/>
    <hyperlink ref="A24" location="'Läkemedel'!A1" display="Läkemedel" xr:uid="{00000000-0004-0000-0C00-000001000000}"/>
    <hyperlink ref="A23" location="'Övrig hälso- och sjukvård'!A1" display="Övrig hälso- och sjukvård" xr:uid="{00000000-0004-0000-0C00-000002000000}"/>
    <hyperlink ref="A22" location="'Tandvård'!A1" display="Tandvård" xr:uid="{00000000-0004-0000-0C00-000003000000}"/>
    <hyperlink ref="A21" location="'Specialiserad psykiatrisk vård'!A1" display="Specialiserad psykiatrisk vård" xr:uid="{00000000-0004-0000-0C00-000004000000}"/>
    <hyperlink ref="A20" location="'Specialiserad somatisk vård'!A1" display="Specialiserad somatisk vård" xr:uid="{00000000-0004-0000-0C00-000005000000}"/>
    <hyperlink ref="A19" location="'Vårdcentraler'!A1" display="Vårdcentraler" xr:uid="{00000000-0004-0000-0C00-000006000000}"/>
    <hyperlink ref="A18" location="'Primärvård'!A1" display="Primärvård" xr:uid="{00000000-0004-0000-0C00-000007000000}"/>
    <hyperlink ref="A17" location="'Vårdplatser'!A1" display="Vårdplatser" xr:uid="{00000000-0004-0000-0C00-000008000000}"/>
    <hyperlink ref="A7" location="'Hälso- och sjukvård'!A1" display="Hälso- och sjukvård" xr:uid="{00000000-0004-0000-0C00-000009000000}"/>
    <hyperlink ref="A5" location="'Regionernas ekonomi'!A1" display="Regionernas ekonomi" xr:uid="{00000000-0004-0000-0C00-00000B000000}"/>
    <hyperlink ref="A26" location="'Trafik och infrastruktur'!A1" display="Trafik och infrastruktur, samt allmän regional utveckling" xr:uid="{00000000-0004-0000-0C00-00000C000000}"/>
    <hyperlink ref="A27" location="'Utbildning och kultur'!A1" display="Utbildning och kultur" xr:uid="{00000000-0004-0000-0C00-00000D000000}"/>
    <hyperlink ref="A4" location="Innehåll!A1" display="Innehåll" xr:uid="{00000000-0004-0000-0C00-00000E000000}"/>
    <hyperlink ref="A6" location="'Kostnader och intäkter'!A1" display="Kostnader för hälso- och sjukvård respektive regional utveckling" xr:uid="{49E7D995-B334-491E-BADD-131771C4D553}"/>
    <hyperlink ref="A8" location="'Hälso- och sjukvård 1'!A1" display="Hälso- och sjukvård 1" xr:uid="{A1A36E13-9239-4D66-A9C0-6E63820F74C2}"/>
    <hyperlink ref="A9" location="'Hälso- och sjukvård 2'!A1" display="Hälso- och sjukvård 2" xr:uid="{9442146C-D3B9-4492-A172-916C5AFC75BA}"/>
    <hyperlink ref="A10" location="'Hälso- och sjukvård 3'!A1" display="Hälso- och sjukvård 3" xr:uid="{E93DEC8B-1B64-40D2-A39F-A1D8CEA43C16}"/>
    <hyperlink ref="A11" location="'Hälso- och sjukvård 4'!A1" display="Hälso- och sjukvård 4" xr:uid="{8C9DECAE-E22F-4935-B725-224676941F8A}"/>
    <hyperlink ref="A12" location="'Hälso- och sjukvård 5'!A1" display="Hälso- och sjukvård 5" xr:uid="{5880B544-185E-432D-BD14-8D74E1326289}"/>
    <hyperlink ref="A13" location="'Hälso- och sjukvård 6'!A1" display="Hälso- och sjukvård 6" xr:uid="{E4B6EC55-3F4C-4CD9-9F2B-FA3FCBC211E5}"/>
    <hyperlink ref="A14" location="'Hälso- och sjukvård 7'!A1" display="Hälso- och sjukvård 7" xr:uid="{F60DED65-3EEB-4E0A-824F-2C6045686E3A}"/>
    <hyperlink ref="A15" location="'Hälso- och sjukvård 8'!A1" display="Hälso- och sjukvård 8" xr:uid="{AB6897A4-119F-45CA-9213-8809E75880F9}"/>
    <hyperlink ref="A16" location="'Hälso- och sjukvård 9'!A1" display="Hälso- och sjukvård 9" xr:uid="{77DAB99D-47B9-48AE-A6D8-0F8E56514339}"/>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26">
    <tabColor theme="9"/>
  </sheetPr>
  <dimension ref="A1:AO73"/>
  <sheetViews>
    <sheetView showGridLines="0" showRowColHeaders="0" workbookViewId="0"/>
  </sheetViews>
  <sheetFormatPr defaultRowHeight="16.5" x14ac:dyDescent="0.3"/>
  <cols>
    <col min="1" max="1" width="59.5" customWidth="1"/>
    <col min="4" max="4" width="19.375" customWidth="1"/>
    <col min="5" max="12" width="14" customWidth="1"/>
  </cols>
  <sheetData>
    <row r="1" spans="1:3" ht="35.25" x14ac:dyDescent="0.5">
      <c r="A1" s="3" t="s">
        <v>4</v>
      </c>
    </row>
    <row r="2" spans="1:3" x14ac:dyDescent="0.3">
      <c r="A2" s="94"/>
      <c r="C2" s="4" t="s">
        <v>517</v>
      </c>
    </row>
    <row r="3" spans="1:3" x14ac:dyDescent="0.3">
      <c r="A3" s="94"/>
    </row>
    <row r="4" spans="1:3" x14ac:dyDescent="0.3">
      <c r="A4" s="16" t="s">
        <v>14</v>
      </c>
    </row>
    <row r="5" spans="1:3" x14ac:dyDescent="0.3">
      <c r="A5" s="17" t="s">
        <v>0</v>
      </c>
    </row>
    <row r="6" spans="1:3" x14ac:dyDescent="0.3">
      <c r="A6" s="17" t="s">
        <v>2</v>
      </c>
    </row>
    <row r="7" spans="1:3" x14ac:dyDescent="0.3">
      <c r="A7" s="31" t="s">
        <v>4</v>
      </c>
    </row>
    <row r="8" spans="1:3" x14ac:dyDescent="0.3">
      <c r="A8" s="21" t="s">
        <v>272</v>
      </c>
    </row>
    <row r="9" spans="1:3" x14ac:dyDescent="0.3">
      <c r="A9" s="21" t="s">
        <v>274</v>
      </c>
    </row>
    <row r="10" spans="1:3" x14ac:dyDescent="0.3">
      <c r="A10" s="122" t="s">
        <v>21</v>
      </c>
    </row>
    <row r="11" spans="1:3" x14ac:dyDescent="0.3">
      <c r="A11" s="21" t="s">
        <v>15</v>
      </c>
    </row>
    <row r="12" spans="1:3" x14ac:dyDescent="0.3">
      <c r="A12" s="21" t="s">
        <v>16</v>
      </c>
    </row>
    <row r="13" spans="1:3" x14ac:dyDescent="0.3">
      <c r="A13" s="21" t="s">
        <v>17</v>
      </c>
    </row>
    <row r="14" spans="1:3" x14ac:dyDescent="0.3">
      <c r="A14" s="21" t="s">
        <v>18</v>
      </c>
    </row>
    <row r="15" spans="1:3" x14ac:dyDescent="0.3">
      <c r="A15" s="21" t="s">
        <v>20</v>
      </c>
    </row>
    <row r="16" spans="1:3" x14ac:dyDescent="0.3">
      <c r="A16" s="21" t="s">
        <v>19</v>
      </c>
    </row>
    <row r="17" spans="1:41" x14ac:dyDescent="0.3">
      <c r="A17" s="17" t="s">
        <v>6</v>
      </c>
    </row>
    <row r="18" spans="1:41" x14ac:dyDescent="0.3">
      <c r="A18" s="17" t="s">
        <v>8</v>
      </c>
    </row>
    <row r="19" spans="1:41" x14ac:dyDescent="0.3">
      <c r="A19" s="17" t="s">
        <v>10</v>
      </c>
    </row>
    <row r="20" spans="1:41" x14ac:dyDescent="0.3">
      <c r="A20" s="17" t="s">
        <v>12</v>
      </c>
    </row>
    <row r="21" spans="1:41" x14ac:dyDescent="0.3">
      <c r="A21" s="17" t="s">
        <v>13</v>
      </c>
    </row>
    <row r="22" spans="1:41" x14ac:dyDescent="0.3">
      <c r="A22" s="17" t="s">
        <v>1</v>
      </c>
    </row>
    <row r="23" spans="1:41" x14ac:dyDescent="0.3">
      <c r="A23" s="17" t="s">
        <v>3</v>
      </c>
    </row>
    <row r="24" spans="1:41" x14ac:dyDescent="0.3">
      <c r="A24" s="17" t="s">
        <v>5</v>
      </c>
    </row>
    <row r="25" spans="1:41" x14ac:dyDescent="0.3">
      <c r="A25" s="17" t="s">
        <v>7</v>
      </c>
    </row>
    <row r="26" spans="1:41" x14ac:dyDescent="0.3">
      <c r="A26" s="17" t="s">
        <v>9</v>
      </c>
      <c r="W26" s="79"/>
      <c r="AF26" s="79"/>
      <c r="AG26" s="79"/>
      <c r="AH26" s="79"/>
    </row>
    <row r="27" spans="1:41" x14ac:dyDescent="0.3">
      <c r="A27" s="119" t="s">
        <v>11</v>
      </c>
      <c r="C27" s="42" t="s">
        <v>423</v>
      </c>
      <c r="D27" s="59"/>
      <c r="E27" s="32"/>
      <c r="F27" s="32"/>
      <c r="G27" s="32"/>
      <c r="H27" s="59"/>
      <c r="I27" s="32"/>
      <c r="J27" s="32"/>
      <c r="K27" s="32"/>
      <c r="L27" s="32"/>
      <c r="W27" s="79"/>
      <c r="AF27" s="79"/>
      <c r="AG27" s="79"/>
      <c r="AH27" s="79"/>
    </row>
    <row r="28" spans="1:41" ht="49.5" x14ac:dyDescent="0.3">
      <c r="A28" s="120"/>
      <c r="C28" s="141" t="s">
        <v>74</v>
      </c>
      <c r="D28" s="141" t="s">
        <v>59</v>
      </c>
      <c r="E28" s="151" t="s">
        <v>8</v>
      </c>
      <c r="F28" s="151" t="s">
        <v>283</v>
      </c>
      <c r="G28" s="151" t="s">
        <v>252</v>
      </c>
      <c r="H28" s="151" t="s">
        <v>284</v>
      </c>
      <c r="I28" s="151" t="s">
        <v>253</v>
      </c>
      <c r="J28" s="151" t="s">
        <v>1</v>
      </c>
      <c r="K28" s="151" t="s">
        <v>276</v>
      </c>
      <c r="L28" s="151" t="s">
        <v>242</v>
      </c>
      <c r="M28" s="112" t="s">
        <v>285</v>
      </c>
      <c r="W28" s="79"/>
      <c r="AF28" s="79"/>
      <c r="AG28" s="79"/>
      <c r="AH28" s="79"/>
    </row>
    <row r="29" spans="1:41" x14ac:dyDescent="0.3">
      <c r="A29" s="120"/>
      <c r="C29" s="28">
        <v>2020</v>
      </c>
      <c r="D29" s="27" t="s">
        <v>49</v>
      </c>
      <c r="E29" s="27">
        <v>5130.0381690558906</v>
      </c>
      <c r="F29" s="27">
        <v>838.63226852955063</v>
      </c>
      <c r="G29" s="27">
        <v>1933.9545733886848</v>
      </c>
      <c r="H29" s="27">
        <v>9842.0143896922636</v>
      </c>
      <c r="I29" s="27">
        <v>4775.9396987445607</v>
      </c>
      <c r="J29" s="27">
        <v>453.17915208675623</v>
      </c>
      <c r="K29" s="27">
        <v>2408.4548848448362</v>
      </c>
      <c r="L29" s="27">
        <v>1992.0651842189977</v>
      </c>
      <c r="M29" s="72"/>
      <c r="W29" s="79"/>
      <c r="AF29" s="79"/>
      <c r="AG29" s="79"/>
      <c r="AH29" s="79"/>
      <c r="AJ29" s="79"/>
      <c r="AK29" s="79"/>
      <c r="AL29" s="79"/>
      <c r="AM29" s="79"/>
      <c r="AN29" s="79"/>
      <c r="AO29" s="79"/>
    </row>
    <row r="30" spans="1:41" x14ac:dyDescent="0.3">
      <c r="A30" s="120"/>
      <c r="C30" s="143"/>
      <c r="D30" s="142" t="s">
        <v>51</v>
      </c>
      <c r="E30" s="142">
        <v>4920.2613840584563</v>
      </c>
      <c r="F30" s="142">
        <v>988.68674593325341</v>
      </c>
      <c r="G30" s="142">
        <v>1158.6172803905313</v>
      </c>
      <c r="H30" s="142">
        <v>7312.1623917980196</v>
      </c>
      <c r="I30" s="142">
        <v>7106.1859863952577</v>
      </c>
      <c r="J30" s="142">
        <v>620.5039212758179</v>
      </c>
      <c r="K30" s="142">
        <v>2948.0373023270186</v>
      </c>
      <c r="L30" s="142">
        <v>1761.0982661936075</v>
      </c>
      <c r="M30" s="72"/>
      <c r="W30" s="79"/>
      <c r="AF30" s="79"/>
      <c r="AG30" s="79"/>
      <c r="AH30" s="79"/>
      <c r="AJ30" s="79"/>
      <c r="AK30" s="79"/>
      <c r="AL30" s="79"/>
      <c r="AM30" s="79"/>
      <c r="AN30" s="79"/>
      <c r="AO30" s="79"/>
    </row>
    <row r="31" spans="1:41" x14ac:dyDescent="0.3">
      <c r="A31" s="120"/>
      <c r="C31" s="28"/>
      <c r="D31" s="27" t="s">
        <v>50</v>
      </c>
      <c r="E31" s="27">
        <v>4679.3430883664378</v>
      </c>
      <c r="F31" s="27">
        <v>784.90051803434187</v>
      </c>
      <c r="G31" s="27">
        <v>1386.1009148266037</v>
      </c>
      <c r="H31" s="27">
        <v>8233.1054338495851</v>
      </c>
      <c r="I31" s="27">
        <v>7274.5248011863687</v>
      </c>
      <c r="J31" s="27">
        <v>761.52050260353167</v>
      </c>
      <c r="K31" s="27">
        <v>2808.9418539016237</v>
      </c>
      <c r="L31" s="27">
        <v>1766.8611661283696</v>
      </c>
      <c r="M31" s="72"/>
      <c r="W31" s="79"/>
      <c r="AF31" s="79"/>
      <c r="AG31" s="79"/>
      <c r="AH31" s="79"/>
      <c r="AJ31" s="79"/>
      <c r="AK31" s="79"/>
      <c r="AL31" s="79"/>
      <c r="AM31" s="79"/>
      <c r="AN31" s="79"/>
      <c r="AO31" s="79"/>
    </row>
    <row r="32" spans="1:41" x14ac:dyDescent="0.3">
      <c r="A32" s="120"/>
      <c r="C32" s="143"/>
      <c r="D32" s="142" t="s">
        <v>58</v>
      </c>
      <c r="E32" s="142">
        <v>4494.6249450078994</v>
      </c>
      <c r="F32" s="142">
        <v>1132.6541082246265</v>
      </c>
      <c r="G32" s="142">
        <v>1323.0461045457855</v>
      </c>
      <c r="H32" s="142">
        <v>8585.7494826161583</v>
      </c>
      <c r="I32" s="142">
        <v>6858.703999952907</v>
      </c>
      <c r="J32" s="142">
        <v>786.88580737138182</v>
      </c>
      <c r="K32" s="142">
        <v>2527.6244867903365</v>
      </c>
      <c r="L32" s="142">
        <v>2153.2329533048778</v>
      </c>
      <c r="M32" s="72"/>
      <c r="W32" s="79"/>
      <c r="AF32" s="79"/>
      <c r="AG32" s="79"/>
      <c r="AH32" s="79"/>
      <c r="AJ32" s="79"/>
      <c r="AK32" s="79"/>
      <c r="AL32" s="79"/>
      <c r="AM32" s="79"/>
      <c r="AN32" s="79"/>
      <c r="AO32" s="79"/>
    </row>
    <row r="33" spans="1:41" x14ac:dyDescent="0.3">
      <c r="A33" s="120"/>
      <c r="C33" s="28"/>
      <c r="D33" s="27" t="s">
        <v>44</v>
      </c>
      <c r="E33" s="27">
        <v>4647.9499709898346</v>
      </c>
      <c r="F33" s="27">
        <v>1123.5540754499877</v>
      </c>
      <c r="G33" s="27">
        <v>1177.2840569025507</v>
      </c>
      <c r="H33" s="27">
        <v>8164.9512859921642</v>
      </c>
      <c r="I33" s="27">
        <v>6308.0238540040018</v>
      </c>
      <c r="J33" s="27">
        <v>776.75562527656768</v>
      </c>
      <c r="K33" s="27">
        <v>2767.3169063861264</v>
      </c>
      <c r="L33" s="27">
        <v>2049.9671692063234</v>
      </c>
      <c r="M33" s="72"/>
      <c r="W33" s="79"/>
      <c r="AF33" s="79"/>
      <c r="AG33" s="79"/>
      <c r="AH33" s="79"/>
      <c r="AJ33" s="79"/>
      <c r="AK33" s="79"/>
      <c r="AL33" s="79"/>
      <c r="AM33" s="79"/>
      <c r="AN33" s="79"/>
      <c r="AO33" s="79"/>
    </row>
    <row r="34" spans="1:41" x14ac:dyDescent="0.3">
      <c r="A34" s="120"/>
      <c r="C34" s="143"/>
      <c r="D34" s="142" t="s">
        <v>46</v>
      </c>
      <c r="E34" s="142">
        <v>4296.3863880195586</v>
      </c>
      <c r="F34" s="142">
        <v>711.94434968333314</v>
      </c>
      <c r="G34" s="142">
        <v>1720.5321784013884</v>
      </c>
      <c r="H34" s="142">
        <v>8404.8985726504598</v>
      </c>
      <c r="I34" s="142">
        <v>7406.1988599002289</v>
      </c>
      <c r="J34" s="142">
        <v>973.97942283067096</v>
      </c>
      <c r="K34" s="142">
        <v>2605.5185575216428</v>
      </c>
      <c r="L34" s="142">
        <v>1829.301454047453</v>
      </c>
      <c r="M34" s="72"/>
      <c r="W34" s="79"/>
      <c r="AF34" s="79"/>
      <c r="AG34" s="79"/>
      <c r="AH34" s="79"/>
      <c r="AJ34" s="79"/>
      <c r="AK34" s="79"/>
      <c r="AL34" s="79"/>
      <c r="AM34" s="79"/>
      <c r="AN34" s="79"/>
      <c r="AO34" s="79"/>
    </row>
    <row r="35" spans="1:41" x14ac:dyDescent="0.3">
      <c r="C35" s="28"/>
      <c r="D35" s="27" t="s">
        <v>45</v>
      </c>
      <c r="E35" s="27">
        <v>5385.9599203284424</v>
      </c>
      <c r="F35" s="27">
        <v>947.11597089549207</v>
      </c>
      <c r="G35" s="27">
        <v>1150.3597414739238</v>
      </c>
      <c r="H35" s="27">
        <v>7690.7442786878582</v>
      </c>
      <c r="I35" s="27">
        <v>8162.2698264298206</v>
      </c>
      <c r="J35" s="27">
        <v>808.91020690215839</v>
      </c>
      <c r="K35" s="27">
        <v>2776.3099061013781</v>
      </c>
      <c r="L35" s="27">
        <v>2337.3033616519656</v>
      </c>
      <c r="M35" s="72"/>
      <c r="W35" s="79"/>
      <c r="AF35" s="79"/>
      <c r="AG35" s="79"/>
      <c r="AH35" s="79"/>
      <c r="AJ35" s="79"/>
      <c r="AK35" s="79"/>
      <c r="AL35" s="79"/>
      <c r="AM35" s="79"/>
      <c r="AN35" s="79"/>
      <c r="AO35" s="79"/>
    </row>
    <row r="36" spans="1:41" x14ac:dyDescent="0.3">
      <c r="C36" s="143"/>
      <c r="D36" s="142" t="s">
        <v>40</v>
      </c>
      <c r="E36" s="142">
        <v>4540.6160601423726</v>
      </c>
      <c r="F36" s="142">
        <v>1230.7897012840131</v>
      </c>
      <c r="G36" s="142">
        <v>1679.8616193200719</v>
      </c>
      <c r="H36" s="142">
        <v>12723.704344354999</v>
      </c>
      <c r="I36" s="142">
        <v>6686.1818907590978</v>
      </c>
      <c r="J36" s="142">
        <v>731.82090346616997</v>
      </c>
      <c r="K36" s="142">
        <v>3492.7815847249017</v>
      </c>
      <c r="L36" s="142">
        <v>3343.0909453795489</v>
      </c>
      <c r="M36" s="72"/>
      <c r="W36" s="79"/>
      <c r="AF36" s="79"/>
      <c r="AG36" s="79"/>
      <c r="AH36" s="79"/>
      <c r="AJ36" s="79"/>
      <c r="AK36" s="79"/>
      <c r="AL36" s="79"/>
      <c r="AM36" s="79"/>
      <c r="AN36" s="79"/>
      <c r="AO36" s="79"/>
    </row>
    <row r="37" spans="1:41" x14ac:dyDescent="0.3">
      <c r="C37" s="28"/>
      <c r="D37" s="27" t="s">
        <v>38</v>
      </c>
      <c r="E37" s="27">
        <v>4980.0070415451164</v>
      </c>
      <c r="F37" s="27">
        <v>1259.9336082889047</v>
      </c>
      <c r="G37" s="27">
        <v>1402.6506387687357</v>
      </c>
      <c r="H37" s="27">
        <v>9729.2777386580819</v>
      </c>
      <c r="I37" s="27">
        <v>8261.8700331958553</v>
      </c>
      <c r="J37" s="27">
        <v>1303.9432589779701</v>
      </c>
      <c r="K37" s="27">
        <v>2936.0728296952016</v>
      </c>
      <c r="L37" s="27">
        <v>2146.4138416658279</v>
      </c>
      <c r="M37" s="72"/>
      <c r="W37" s="79"/>
      <c r="AF37" s="79"/>
      <c r="AG37" s="79"/>
      <c r="AH37" s="79"/>
      <c r="AJ37" s="79"/>
      <c r="AK37" s="79"/>
      <c r="AL37" s="79"/>
      <c r="AM37" s="79"/>
      <c r="AN37" s="79"/>
      <c r="AO37" s="79"/>
    </row>
    <row r="38" spans="1:41" x14ac:dyDescent="0.3">
      <c r="C38" s="143"/>
      <c r="D38" s="142" t="s">
        <v>48</v>
      </c>
      <c r="E38" s="142">
        <v>4410.9962463191696</v>
      </c>
      <c r="F38" s="142">
        <v>878.51963584906753</v>
      </c>
      <c r="G38" s="142">
        <v>1509.3608560594412</v>
      </c>
      <c r="H38" s="142">
        <v>9043.1991511275883</v>
      </c>
      <c r="I38" s="142">
        <v>6755.4797087162506</v>
      </c>
      <c r="J38" s="142">
        <v>714.56445159414284</v>
      </c>
      <c r="K38" s="142">
        <v>2483.9811216780604</v>
      </c>
      <c r="L38" s="142">
        <v>1848.8975469268844</v>
      </c>
      <c r="M38" s="72"/>
      <c r="W38" s="79"/>
      <c r="AF38" s="79"/>
      <c r="AG38" s="79"/>
      <c r="AH38" s="79"/>
      <c r="AJ38" s="79"/>
      <c r="AK38" s="79"/>
      <c r="AL38" s="79"/>
      <c r="AM38" s="79"/>
      <c r="AN38" s="79"/>
      <c r="AO38" s="79"/>
    </row>
    <row r="39" spans="1:41" x14ac:dyDescent="0.3">
      <c r="C39" s="28"/>
      <c r="D39" s="27" t="s">
        <v>42</v>
      </c>
      <c r="E39" s="27">
        <v>4679.5290048998068</v>
      </c>
      <c r="F39" s="27">
        <v>957.65767024599995</v>
      </c>
      <c r="G39" s="27">
        <v>1005.3248228268617</v>
      </c>
      <c r="H39" s="27">
        <v>7920.2163597229974</v>
      </c>
      <c r="I39" s="27">
        <v>6229.9359175511081</v>
      </c>
      <c r="J39" s="27">
        <v>719.89725275873946</v>
      </c>
      <c r="K39" s="27">
        <v>3137.8532106575249</v>
      </c>
      <c r="L39" s="27">
        <v>2276.2323431705604</v>
      </c>
      <c r="M39" s="72"/>
      <c r="W39" s="79"/>
      <c r="AF39" s="79"/>
      <c r="AG39" s="79"/>
      <c r="AH39" s="79"/>
      <c r="AJ39" s="79"/>
      <c r="AK39" s="79"/>
      <c r="AL39" s="79"/>
      <c r="AM39" s="79"/>
      <c r="AN39" s="79"/>
      <c r="AO39" s="79"/>
    </row>
    <row r="40" spans="1:41" x14ac:dyDescent="0.3">
      <c r="C40" s="143"/>
      <c r="D40" s="142" t="s">
        <v>56</v>
      </c>
      <c r="E40" s="142">
        <v>5168.3390620905111</v>
      </c>
      <c r="F40" s="142">
        <v>899.186183367225</v>
      </c>
      <c r="G40" s="142">
        <v>1118.4298882884186</v>
      </c>
      <c r="H40" s="142">
        <v>6692.2889673053542</v>
      </c>
      <c r="I40" s="142">
        <v>5527.8086874519358</v>
      </c>
      <c r="J40" s="142">
        <v>660.34273363361046</v>
      </c>
      <c r="K40" s="142">
        <v>2433.5342714309904</v>
      </c>
      <c r="L40" s="142">
        <v>2616.1915503683067</v>
      </c>
      <c r="M40" s="72"/>
      <c r="W40" s="79"/>
      <c r="AF40" s="79"/>
      <c r="AG40" s="79"/>
      <c r="AH40" s="79"/>
      <c r="AJ40" s="79"/>
      <c r="AK40" s="79"/>
      <c r="AL40" s="79"/>
      <c r="AM40" s="79"/>
      <c r="AN40" s="79"/>
      <c r="AO40" s="79"/>
    </row>
    <row r="41" spans="1:41" x14ac:dyDescent="0.3">
      <c r="C41" s="28"/>
      <c r="D41" s="27" t="s">
        <v>52</v>
      </c>
      <c r="E41" s="27">
        <v>4644.997083620553</v>
      </c>
      <c r="F41" s="27">
        <v>738.81612669459321</v>
      </c>
      <c r="G41" s="27">
        <v>1516.5173126889019</v>
      </c>
      <c r="H41" s="27">
        <v>8180.0024745037736</v>
      </c>
      <c r="I41" s="27">
        <v>7278.5760998285514</v>
      </c>
      <c r="J41" s="27">
        <v>749.42114286724291</v>
      </c>
      <c r="K41" s="27">
        <v>2997.6845714689716</v>
      </c>
      <c r="L41" s="27">
        <v>2516.9238383088536</v>
      </c>
      <c r="M41" s="72"/>
      <c r="W41" s="79"/>
      <c r="AF41" s="79"/>
      <c r="AG41" s="79"/>
      <c r="AH41" s="79"/>
      <c r="AJ41" s="79"/>
      <c r="AK41" s="79"/>
      <c r="AL41" s="79"/>
      <c r="AM41" s="79"/>
      <c r="AN41" s="79"/>
      <c r="AO41" s="79"/>
    </row>
    <row r="42" spans="1:41" x14ac:dyDescent="0.3">
      <c r="C42" s="143"/>
      <c r="D42" s="142" t="s">
        <v>57</v>
      </c>
      <c r="E42" s="142">
        <v>4547.789414447574</v>
      </c>
      <c r="F42" s="142">
        <v>981.53728369372106</v>
      </c>
      <c r="G42" s="142">
        <v>1393.7829428450841</v>
      </c>
      <c r="H42" s="142">
        <v>7593.8267848437554</v>
      </c>
      <c r="I42" s="142">
        <v>7577.4678301155263</v>
      </c>
      <c r="J42" s="142">
        <v>847.39385492224585</v>
      </c>
      <c r="K42" s="142">
        <v>2604.3455927340065</v>
      </c>
      <c r="L42" s="142">
        <v>2381.8638084300965</v>
      </c>
      <c r="M42" s="72"/>
      <c r="W42" s="79"/>
      <c r="AF42" s="79"/>
      <c r="AG42" s="79"/>
      <c r="AH42" s="79"/>
      <c r="AJ42" s="79"/>
      <c r="AK42" s="79"/>
      <c r="AL42" s="79"/>
      <c r="AM42" s="79"/>
      <c r="AN42" s="79"/>
      <c r="AO42" s="79"/>
    </row>
    <row r="43" spans="1:41" x14ac:dyDescent="0.3">
      <c r="C43" s="28"/>
      <c r="D43" s="27" t="s">
        <v>55</v>
      </c>
      <c r="E43" s="27">
        <v>4701.5778971714763</v>
      </c>
      <c r="F43" s="27">
        <v>1176.2965421933241</v>
      </c>
      <c r="G43" s="27">
        <v>1154.6469125824037</v>
      </c>
      <c r="H43" s="27">
        <v>8363.9735730187895</v>
      </c>
      <c r="I43" s="27">
        <v>6364.991105610502</v>
      </c>
      <c r="J43" s="27">
        <v>804.64456720586281</v>
      </c>
      <c r="K43" s="27">
        <v>2854.1428370396293</v>
      </c>
      <c r="L43" s="27">
        <v>2475.2743188485283</v>
      </c>
      <c r="M43" s="72"/>
      <c r="W43" s="79"/>
      <c r="AF43" s="79"/>
      <c r="AG43" s="79"/>
      <c r="AH43" s="79"/>
      <c r="AJ43" s="79"/>
      <c r="AK43" s="79"/>
      <c r="AL43" s="79"/>
      <c r="AM43" s="79"/>
      <c r="AN43" s="79"/>
      <c r="AO43" s="79"/>
    </row>
    <row r="44" spans="1:41" x14ac:dyDescent="0.3">
      <c r="C44" s="143"/>
      <c r="D44" s="142" t="s">
        <v>39</v>
      </c>
      <c r="E44" s="142">
        <v>4614.2187738984139</v>
      </c>
      <c r="F44" s="142">
        <v>819.67213114754088</v>
      </c>
      <c r="G44" s="142">
        <v>1318.8448115240758</v>
      </c>
      <c r="H44" s="142">
        <v>8274.5866878015531</v>
      </c>
      <c r="I44" s="142">
        <v>6427.3696797786397</v>
      </c>
      <c r="J44" s="142">
        <v>930.90838304203351</v>
      </c>
      <c r="K44" s="142">
        <v>2850.4289547963681</v>
      </c>
      <c r="L44" s="142">
        <v>3042.6591026015376</v>
      </c>
      <c r="M44" s="72"/>
      <c r="W44" s="79"/>
      <c r="AF44" s="79"/>
      <c r="AG44" s="79"/>
      <c r="AH44" s="79"/>
      <c r="AJ44" s="79"/>
      <c r="AK44" s="79"/>
      <c r="AL44" s="79"/>
      <c r="AM44" s="79"/>
      <c r="AN44" s="79"/>
      <c r="AO44" s="79"/>
    </row>
    <row r="45" spans="1:41" x14ac:dyDescent="0.3">
      <c r="C45" s="28"/>
      <c r="D45" s="27" t="s">
        <v>41</v>
      </c>
      <c r="E45" s="27">
        <v>5652.1345938463037</v>
      </c>
      <c r="F45" s="27">
        <v>1092.1663153647626</v>
      </c>
      <c r="G45" s="27">
        <v>1008.6886352094941</v>
      </c>
      <c r="H45" s="27">
        <v>8925.1553032674547</v>
      </c>
      <c r="I45" s="27">
        <v>7432.9917704920308</v>
      </c>
      <c r="J45" s="27">
        <v>633.03907451078601</v>
      </c>
      <c r="K45" s="27">
        <v>2810.4152318940387</v>
      </c>
      <c r="L45" s="27">
        <v>2100.8549505742567</v>
      </c>
      <c r="M45" s="72"/>
      <c r="W45" s="79"/>
      <c r="AF45" s="79"/>
      <c r="AG45" s="79"/>
      <c r="AH45" s="79"/>
      <c r="AJ45" s="79"/>
      <c r="AK45" s="79"/>
      <c r="AL45" s="79"/>
      <c r="AM45" s="79"/>
      <c r="AN45" s="79"/>
      <c r="AO45" s="79"/>
    </row>
    <row r="46" spans="1:41" x14ac:dyDescent="0.3">
      <c r="C46" s="143"/>
      <c r="D46" s="142" t="s">
        <v>54</v>
      </c>
      <c r="E46" s="142">
        <v>4254.2751294192694</v>
      </c>
      <c r="F46" s="142">
        <v>1048.8481071665155</v>
      </c>
      <c r="G46" s="142">
        <v>1350.2130408825863</v>
      </c>
      <c r="H46" s="142">
        <v>10341.274319782135</v>
      </c>
      <c r="I46" s="142">
        <v>8493.5474373757952</v>
      </c>
      <c r="J46" s="142">
        <v>748.30098873868349</v>
      </c>
      <c r="K46" s="142">
        <v>3094.6130506963696</v>
      </c>
      <c r="L46" s="142">
        <v>2400.2878709814604</v>
      </c>
      <c r="M46" s="72"/>
      <c r="W46" s="79"/>
      <c r="AF46" s="79"/>
      <c r="AG46" s="79"/>
      <c r="AH46" s="79"/>
      <c r="AJ46" s="79"/>
      <c r="AK46" s="79"/>
      <c r="AL46" s="79"/>
      <c r="AM46" s="79"/>
      <c r="AN46" s="79"/>
      <c r="AO46" s="79"/>
    </row>
    <row r="47" spans="1:41" x14ac:dyDescent="0.3">
      <c r="C47" s="28"/>
      <c r="D47" s="27" t="s">
        <v>43</v>
      </c>
      <c r="E47" s="27">
        <v>5310.2242409468181</v>
      </c>
      <c r="F47" s="27">
        <v>1112.5574151195151</v>
      </c>
      <c r="G47" s="27">
        <v>1259.0693209561205</v>
      </c>
      <c r="H47" s="27">
        <v>7463.3716649765547</v>
      </c>
      <c r="I47" s="27">
        <v>7791.3451632648394</v>
      </c>
      <c r="J47" s="27">
        <v>775.31531274293775</v>
      </c>
      <c r="K47" s="27">
        <v>2800.529158626206</v>
      </c>
      <c r="L47" s="27">
        <v>2540.0755752264877</v>
      </c>
      <c r="M47" s="72"/>
      <c r="W47" s="79"/>
      <c r="AF47" s="79"/>
      <c r="AG47" s="79"/>
      <c r="AH47" s="79"/>
      <c r="AJ47" s="79"/>
      <c r="AK47" s="79"/>
      <c r="AL47" s="79"/>
      <c r="AM47" s="79"/>
      <c r="AN47" s="79"/>
      <c r="AO47" s="79"/>
    </row>
    <row r="48" spans="1:41" x14ac:dyDescent="0.3">
      <c r="C48" s="143"/>
      <c r="D48" s="142" t="s">
        <v>53</v>
      </c>
      <c r="E48" s="142">
        <v>4573.8212014004803</v>
      </c>
      <c r="F48" s="142">
        <v>900.87762763916953</v>
      </c>
      <c r="G48" s="142">
        <v>1460.5512347579727</v>
      </c>
      <c r="H48" s="142">
        <v>8638.7128700694029</v>
      </c>
      <c r="I48" s="142">
        <v>7116.544621822748</v>
      </c>
      <c r="J48" s="142">
        <v>799.80380098978014</v>
      </c>
      <c r="K48" s="142">
        <v>2654.9300711587452</v>
      </c>
      <c r="L48" s="142">
        <v>2494.8702670649218</v>
      </c>
      <c r="M48" s="72"/>
      <c r="W48" s="79"/>
      <c r="AF48" s="79"/>
      <c r="AG48" s="79"/>
      <c r="AH48" s="79"/>
      <c r="AJ48" s="79"/>
      <c r="AK48" s="79"/>
      <c r="AL48" s="79"/>
      <c r="AM48" s="79"/>
      <c r="AN48" s="79"/>
      <c r="AO48" s="79"/>
    </row>
    <row r="49" spans="3:41" x14ac:dyDescent="0.3">
      <c r="C49" s="28"/>
      <c r="D49" s="27" t="s">
        <v>47</v>
      </c>
      <c r="E49" s="27">
        <v>5111.8927624251846</v>
      </c>
      <c r="F49" s="27">
        <v>1145.7690674401276</v>
      </c>
      <c r="G49" s="27">
        <v>1041.6082431273887</v>
      </c>
      <c r="H49" s="27">
        <v>7936.2535755206045</v>
      </c>
      <c r="I49" s="27">
        <v>7295.2638874422109</v>
      </c>
      <c r="J49" s="27">
        <v>881.36082110779046</v>
      </c>
      <c r="K49" s="27">
        <v>2988.6144206655076</v>
      </c>
      <c r="L49" s="27">
        <v>3068.7381316753067</v>
      </c>
      <c r="M49" s="72"/>
      <c r="W49" s="79"/>
      <c r="AF49" s="79"/>
      <c r="AG49" s="79"/>
      <c r="AH49" s="79"/>
      <c r="AJ49" s="79"/>
      <c r="AK49" s="79"/>
      <c r="AL49" s="79"/>
      <c r="AM49" s="79"/>
      <c r="AN49" s="79"/>
      <c r="AO49" s="79"/>
    </row>
    <row r="50" spans="3:41" x14ac:dyDescent="0.3">
      <c r="C50" s="143"/>
      <c r="D50" s="143" t="s">
        <v>60</v>
      </c>
      <c r="E50" s="143">
        <v>4868.202461056645</v>
      </c>
      <c r="F50" s="143">
        <v>928.5411362688892</v>
      </c>
      <c r="G50" s="142">
        <v>1432.4710458578863</v>
      </c>
      <c r="H50" s="142">
        <v>8510.1665470222197</v>
      </c>
      <c r="I50" s="143">
        <v>6277.0252568807136</v>
      </c>
      <c r="J50" s="143">
        <v>683.96080452175966</v>
      </c>
      <c r="K50" s="143">
        <v>2621.7468597619986</v>
      </c>
      <c r="L50" s="143">
        <v>2222.258107034389</v>
      </c>
      <c r="M50" s="72"/>
      <c r="W50" s="79"/>
      <c r="AF50" s="79"/>
      <c r="AG50" s="79"/>
      <c r="AH50" s="79"/>
      <c r="AJ50" s="79"/>
      <c r="AK50" s="79"/>
      <c r="AL50" s="79"/>
      <c r="AM50" s="79"/>
      <c r="AN50" s="79"/>
      <c r="AO50" s="79"/>
    </row>
    <row r="51" spans="3:41" x14ac:dyDescent="0.3">
      <c r="C51" s="28">
        <v>2021</v>
      </c>
      <c r="D51" s="27" t="s">
        <v>49</v>
      </c>
      <c r="E51" s="27">
        <v>5203.4272147483025</v>
      </c>
      <c r="F51" s="27">
        <v>733.70518218620134</v>
      </c>
      <c r="G51" s="27">
        <v>1972.9713279442715</v>
      </c>
      <c r="H51" s="27">
        <v>10705.802026301591</v>
      </c>
      <c r="I51" s="27">
        <v>5195.9742275703384</v>
      </c>
      <c r="J51" s="27">
        <v>484.0301117244183</v>
      </c>
      <c r="K51" s="27">
        <v>2570.0384118678057</v>
      </c>
      <c r="L51" s="27">
        <v>1972.5572731010511</v>
      </c>
      <c r="M51" s="65">
        <f>$M$72</f>
        <v>28968.777162861428</v>
      </c>
      <c r="W51" s="79"/>
      <c r="AF51" s="79"/>
      <c r="AG51" s="79"/>
      <c r="AH51" s="79"/>
      <c r="AJ51" s="79"/>
      <c r="AK51" s="79"/>
      <c r="AL51" s="79"/>
      <c r="AM51" s="79"/>
      <c r="AN51" s="79"/>
      <c r="AO51" s="79"/>
    </row>
    <row r="52" spans="3:41" x14ac:dyDescent="0.3">
      <c r="C52" s="143"/>
      <c r="D52" s="142" t="s">
        <v>51</v>
      </c>
      <c r="E52" s="142">
        <v>4080.7440522902293</v>
      </c>
      <c r="F52" s="142">
        <v>1091.0674234101048</v>
      </c>
      <c r="G52" s="142">
        <v>1199.9210178570524</v>
      </c>
      <c r="H52" s="142">
        <v>7923.5290841615497</v>
      </c>
      <c r="I52" s="142">
        <v>8118.4529625898049</v>
      </c>
      <c r="J52" s="142">
        <v>670.84191926607366</v>
      </c>
      <c r="K52" s="142">
        <v>3316.2374122209676</v>
      </c>
      <c r="L52" s="142">
        <v>2106.1904786014084</v>
      </c>
      <c r="M52" s="65">
        <f t="shared" ref="M52:M71" si="0">$M$72</f>
        <v>28968.777162861428</v>
      </c>
      <c r="W52" s="79"/>
      <c r="AF52" s="79"/>
      <c r="AG52" s="79"/>
      <c r="AH52" s="79"/>
      <c r="AJ52" s="79"/>
      <c r="AK52" s="79"/>
      <c r="AL52" s="79"/>
      <c r="AM52" s="79"/>
      <c r="AN52" s="79"/>
      <c r="AO52" s="79"/>
    </row>
    <row r="53" spans="3:41" x14ac:dyDescent="0.3">
      <c r="C53" s="28"/>
      <c r="D53" s="27" t="s">
        <v>50</v>
      </c>
      <c r="E53" s="27">
        <v>5052.9984990109378</v>
      </c>
      <c r="F53" s="27">
        <v>1172.9583400982767</v>
      </c>
      <c r="G53" s="27">
        <v>1484.4218541356722</v>
      </c>
      <c r="H53" s="27">
        <v>9618.9210771336075</v>
      </c>
      <c r="I53" s="27">
        <v>7922.4389581214109</v>
      </c>
      <c r="J53" s="27">
        <v>791.91255164827157</v>
      </c>
      <c r="K53" s="27">
        <v>2879.3807840265608</v>
      </c>
      <c r="L53" s="27">
        <v>1885.3482924178513</v>
      </c>
      <c r="M53" s="65">
        <f t="shared" si="0"/>
        <v>28968.777162861428</v>
      </c>
      <c r="W53" s="79"/>
      <c r="AF53" s="79"/>
      <c r="AG53" s="79"/>
      <c r="AH53" s="79"/>
      <c r="AJ53" s="79"/>
      <c r="AK53" s="79"/>
      <c r="AL53" s="79"/>
      <c r="AM53" s="79"/>
      <c r="AN53" s="79"/>
      <c r="AO53" s="79"/>
    </row>
    <row r="54" spans="3:41" x14ac:dyDescent="0.3">
      <c r="C54" s="143"/>
      <c r="D54" s="142" t="s">
        <v>58</v>
      </c>
      <c r="E54" s="142">
        <v>4973.3449150954639</v>
      </c>
      <c r="F54" s="142">
        <v>1243.336228773866</v>
      </c>
      <c r="G54" s="142">
        <v>1479.65527225657</v>
      </c>
      <c r="H54" s="142">
        <v>9552.8247577197544</v>
      </c>
      <c r="I54" s="142">
        <v>7638.8534055490272</v>
      </c>
      <c r="J54" s="142">
        <v>830.31015277706808</v>
      </c>
      <c r="K54" s="142">
        <v>2605.8964794849521</v>
      </c>
      <c r="L54" s="142">
        <v>2350.4164324766234</v>
      </c>
      <c r="M54" s="65">
        <f t="shared" si="0"/>
        <v>28968.777162861428</v>
      </c>
      <c r="W54" s="79"/>
      <c r="AF54" s="79"/>
      <c r="AG54" s="79"/>
      <c r="AH54" s="79"/>
      <c r="AJ54" s="79"/>
      <c r="AK54" s="79"/>
      <c r="AL54" s="79"/>
      <c r="AM54" s="79"/>
      <c r="AN54" s="79"/>
      <c r="AO54" s="79"/>
    </row>
    <row r="55" spans="3:41" x14ac:dyDescent="0.3">
      <c r="C55" s="28"/>
      <c r="D55" s="27" t="s">
        <v>44</v>
      </c>
      <c r="E55" s="27">
        <v>4388.0655152425734</v>
      </c>
      <c r="F55" s="27">
        <v>1145.8836345977813</v>
      </c>
      <c r="G55" s="27">
        <v>1434.3717412222391</v>
      </c>
      <c r="H55" s="27">
        <v>8979.4206974805493</v>
      </c>
      <c r="I55" s="27">
        <v>6824.8032523728825</v>
      </c>
      <c r="J55" s="27">
        <v>813.30287831004944</v>
      </c>
      <c r="K55" s="27">
        <v>2625.8307270666696</v>
      </c>
      <c r="L55" s="27">
        <v>2623.2647346157619</v>
      </c>
      <c r="M55" s="65">
        <f t="shared" si="0"/>
        <v>28968.777162861428</v>
      </c>
      <c r="W55" s="79"/>
      <c r="AF55" s="79"/>
      <c r="AG55" s="79"/>
      <c r="AH55" s="79"/>
      <c r="AJ55" s="79"/>
      <c r="AK55" s="79"/>
      <c r="AL55" s="79"/>
      <c r="AM55" s="79"/>
      <c r="AN55" s="79"/>
      <c r="AO55" s="79"/>
    </row>
    <row r="56" spans="3:41" x14ac:dyDescent="0.3">
      <c r="C56" s="143"/>
      <c r="D56" s="142" t="s">
        <v>46</v>
      </c>
      <c r="E56" s="142">
        <v>4047.408281695682</v>
      </c>
      <c r="F56" s="142">
        <v>880.29900658994779</v>
      </c>
      <c r="G56" s="142">
        <v>1898.2984164453624</v>
      </c>
      <c r="H56" s="142">
        <v>8714.468378085965</v>
      </c>
      <c r="I56" s="142">
        <v>7657.125995868988</v>
      </c>
      <c r="J56" s="142">
        <v>958.98495131307163</v>
      </c>
      <c r="K56" s="142">
        <v>2704.8293498573817</v>
      </c>
      <c r="L56" s="142">
        <v>2144.1919937051243</v>
      </c>
      <c r="M56" s="65">
        <f t="shared" si="0"/>
        <v>28968.777162861428</v>
      </c>
      <c r="W56" s="79"/>
      <c r="AF56" s="79"/>
      <c r="AG56" s="79"/>
      <c r="AH56" s="79"/>
      <c r="AJ56" s="79"/>
      <c r="AK56" s="79"/>
      <c r="AL56" s="79"/>
      <c r="AM56" s="79"/>
      <c r="AN56" s="79"/>
      <c r="AO56" s="79"/>
    </row>
    <row r="57" spans="3:41" x14ac:dyDescent="0.3">
      <c r="C57" s="28"/>
      <c r="D57" s="27" t="s">
        <v>45</v>
      </c>
      <c r="E57" s="27">
        <v>5421.2602407201375</v>
      </c>
      <c r="F57" s="27">
        <v>962.88055021745731</v>
      </c>
      <c r="G57" s="27">
        <v>1254.172145241226</v>
      </c>
      <c r="H57" s="27">
        <v>8079.2960453120268</v>
      </c>
      <c r="I57" s="27">
        <v>8059.0674623242639</v>
      </c>
      <c r="J57" s="27">
        <v>829.37190249822993</v>
      </c>
      <c r="K57" s="27">
        <v>2803.681602103773</v>
      </c>
      <c r="L57" s="27">
        <v>1950.0354000202285</v>
      </c>
      <c r="M57" s="65">
        <f t="shared" si="0"/>
        <v>28968.777162861428</v>
      </c>
      <c r="W57" s="79"/>
      <c r="AF57" s="79"/>
      <c r="AG57" s="79"/>
      <c r="AH57" s="79"/>
      <c r="AJ57" s="79"/>
      <c r="AK57" s="79"/>
      <c r="AL57" s="79"/>
      <c r="AM57" s="79"/>
      <c r="AN57" s="79"/>
      <c r="AO57" s="79"/>
    </row>
    <row r="58" spans="3:41" x14ac:dyDescent="0.3">
      <c r="C58" s="143"/>
      <c r="D58" s="142" t="s">
        <v>40</v>
      </c>
      <c r="E58" s="142">
        <v>4901.5589908362153</v>
      </c>
      <c r="F58" s="142">
        <v>1262.2743889444437</v>
      </c>
      <c r="G58" s="142">
        <v>1622.9242143571416</v>
      </c>
      <c r="H58" s="142">
        <v>13360.436714152227</v>
      </c>
      <c r="I58" s="142">
        <v>6213.0129014278455</v>
      </c>
      <c r="J58" s="142">
        <v>688.51330306060561</v>
      </c>
      <c r="K58" s="142">
        <v>3622.8914280093768</v>
      </c>
      <c r="L58" s="142">
        <v>3983.541253422075</v>
      </c>
      <c r="M58" s="65">
        <f t="shared" si="0"/>
        <v>28968.777162861428</v>
      </c>
      <c r="W58" s="79"/>
      <c r="AF58" s="79"/>
      <c r="AG58" s="79"/>
      <c r="AH58" s="79"/>
      <c r="AJ58" s="79"/>
      <c r="AK58" s="79"/>
      <c r="AL58" s="79"/>
      <c r="AM58" s="79"/>
      <c r="AN58" s="79"/>
      <c r="AO58" s="79"/>
    </row>
    <row r="59" spans="3:41" x14ac:dyDescent="0.3">
      <c r="C59" s="28"/>
      <c r="D59" s="27" t="s">
        <v>38</v>
      </c>
      <c r="E59" s="27">
        <v>4901.3130989008223</v>
      </c>
      <c r="F59" s="27">
        <v>1094.7734007814418</v>
      </c>
      <c r="G59" s="27">
        <v>1679.9109080956605</v>
      </c>
      <c r="H59" s="27">
        <v>9991.3802324191347</v>
      </c>
      <c r="I59" s="27">
        <v>8525.3905635566298</v>
      </c>
      <c r="J59" s="27">
        <v>1176.5668157823541</v>
      </c>
      <c r="K59" s="27">
        <v>3051.5235596494208</v>
      </c>
      <c r="L59" s="27">
        <v>2497.8450581047837</v>
      </c>
      <c r="M59" s="65">
        <f t="shared" si="0"/>
        <v>28968.777162861428</v>
      </c>
      <c r="W59" s="79"/>
      <c r="AF59" s="79"/>
      <c r="AG59" s="79"/>
      <c r="AH59" s="79"/>
      <c r="AJ59" s="79"/>
      <c r="AK59" s="79"/>
      <c r="AL59" s="79"/>
      <c r="AM59" s="79"/>
      <c r="AN59" s="79"/>
      <c r="AO59" s="79"/>
    </row>
    <row r="60" spans="3:41" x14ac:dyDescent="0.3">
      <c r="C60" s="143"/>
      <c r="D60" s="142" t="s">
        <v>48</v>
      </c>
      <c r="E60" s="142">
        <v>4177.0504661568348</v>
      </c>
      <c r="F60" s="142">
        <v>916.983082874307</v>
      </c>
      <c r="G60" s="142">
        <v>1547.3198210242972</v>
      </c>
      <c r="H60" s="142">
        <v>10059.717988484234</v>
      </c>
      <c r="I60" s="142">
        <v>6712.6584309321352</v>
      </c>
      <c r="J60" s="142">
        <v>680.25028076367721</v>
      </c>
      <c r="K60" s="142">
        <v>2705.3140096618358</v>
      </c>
      <c r="L60" s="142">
        <v>1761.9480542631513</v>
      </c>
      <c r="M60" s="65">
        <f t="shared" si="0"/>
        <v>28968.777162861428</v>
      </c>
      <c r="W60" s="79"/>
      <c r="AF60" s="79"/>
      <c r="AG60" s="79"/>
      <c r="AH60" s="79"/>
      <c r="AJ60" s="79"/>
      <c r="AK60" s="79"/>
      <c r="AL60" s="79"/>
      <c r="AM60" s="79"/>
      <c r="AN60" s="79"/>
      <c r="AO60" s="79"/>
    </row>
    <row r="61" spans="3:41" x14ac:dyDescent="0.3">
      <c r="C61" s="28"/>
      <c r="D61" s="27" t="s">
        <v>42</v>
      </c>
      <c r="E61" s="27">
        <v>5021.7441930091136</v>
      </c>
      <c r="F61" s="27">
        <v>1062.5867126730016</v>
      </c>
      <c r="G61" s="27">
        <v>1164.8325218064736</v>
      </c>
      <c r="H61" s="27">
        <v>8023.7837244764469</v>
      </c>
      <c r="I61" s="27">
        <v>6117.5496163056996</v>
      </c>
      <c r="J61" s="27">
        <v>703.70436505909004</v>
      </c>
      <c r="K61" s="27">
        <v>3162.2532603823151</v>
      </c>
      <c r="L61" s="27">
        <v>2395.4135070229217</v>
      </c>
      <c r="M61" s="65">
        <f t="shared" si="0"/>
        <v>28968.777162861428</v>
      </c>
      <c r="W61" s="79"/>
      <c r="AF61" s="79"/>
      <c r="AG61" s="79"/>
      <c r="AH61" s="79"/>
      <c r="AJ61" s="79"/>
      <c r="AK61" s="79"/>
      <c r="AL61" s="79"/>
      <c r="AM61" s="79"/>
      <c r="AN61" s="79"/>
      <c r="AO61" s="79"/>
    </row>
    <row r="62" spans="3:41" x14ac:dyDescent="0.3">
      <c r="C62" s="143"/>
      <c r="D62" s="142" t="s">
        <v>56</v>
      </c>
      <c r="E62" s="142">
        <v>6355.8144239735129</v>
      </c>
      <c r="F62" s="142">
        <v>1066.5618253394687</v>
      </c>
      <c r="G62" s="142">
        <v>1425.330069650327</v>
      </c>
      <c r="H62" s="142">
        <v>6877.3465363103833</v>
      </c>
      <c r="I62" s="142">
        <v>5631.9737010268454</v>
      </c>
      <c r="J62" s="142">
        <v>652.20169652676805</v>
      </c>
      <c r="K62" s="142">
        <v>2362.3685352226166</v>
      </c>
      <c r="L62" s="142">
        <v>2207.628238155633</v>
      </c>
      <c r="M62" s="65">
        <f t="shared" si="0"/>
        <v>28968.777162861428</v>
      </c>
      <c r="W62" s="79"/>
      <c r="AF62" s="79"/>
      <c r="AG62" s="79"/>
      <c r="AH62" s="79"/>
      <c r="AJ62" s="79"/>
      <c r="AK62" s="79"/>
      <c r="AL62" s="79"/>
      <c r="AM62" s="79"/>
      <c r="AN62" s="79"/>
      <c r="AO62" s="79"/>
    </row>
    <row r="63" spans="3:41" x14ac:dyDescent="0.3">
      <c r="C63" s="28"/>
      <c r="D63" s="27" t="s">
        <v>52</v>
      </c>
      <c r="E63" s="27">
        <v>4952.5544040482264</v>
      </c>
      <c r="F63" s="27">
        <v>810.86186149098148</v>
      </c>
      <c r="G63" s="27">
        <v>1629.6639146629543</v>
      </c>
      <c r="H63" s="27">
        <v>8740.0435510741681</v>
      </c>
      <c r="I63" s="27">
        <v>7719.3611122413449</v>
      </c>
      <c r="J63" s="27">
        <v>904.28343028690369</v>
      </c>
      <c r="K63" s="27">
        <v>3030.8372028181816</v>
      </c>
      <c r="L63" s="27">
        <v>2878.3596276724966</v>
      </c>
      <c r="M63" s="65">
        <f t="shared" si="0"/>
        <v>28968.777162861428</v>
      </c>
      <c r="W63" s="79"/>
      <c r="AF63" s="79"/>
      <c r="AG63" s="79"/>
      <c r="AH63" s="79"/>
      <c r="AJ63" s="79"/>
      <c r="AK63" s="79"/>
      <c r="AL63" s="79"/>
      <c r="AM63" s="79"/>
      <c r="AN63" s="79"/>
      <c r="AO63" s="79"/>
    </row>
    <row r="64" spans="3:41" x14ac:dyDescent="0.3">
      <c r="C64" s="143"/>
      <c r="D64" s="142" t="s">
        <v>57</v>
      </c>
      <c r="E64" s="142">
        <v>4859.9702730188528</v>
      </c>
      <c r="F64" s="142">
        <v>1036.5328952515058</v>
      </c>
      <c r="G64" s="142">
        <v>1339.6698740514746</v>
      </c>
      <c r="H64" s="142">
        <v>8321.5989986701079</v>
      </c>
      <c r="I64" s="142">
        <v>7659.9129051604996</v>
      </c>
      <c r="J64" s="142">
        <v>805.10573939346523</v>
      </c>
      <c r="K64" s="142">
        <v>2682.5992855094005</v>
      </c>
      <c r="L64" s="142">
        <v>2679.3397481029488</v>
      </c>
      <c r="M64" s="65">
        <f t="shared" si="0"/>
        <v>28968.777162861428</v>
      </c>
      <c r="W64" s="79"/>
      <c r="AF64" s="79"/>
      <c r="AG64" s="79"/>
      <c r="AH64" s="79"/>
      <c r="AJ64" s="79"/>
      <c r="AK64" s="79"/>
      <c r="AL64" s="79"/>
      <c r="AM64" s="79"/>
      <c r="AN64" s="79"/>
      <c r="AO64" s="79"/>
    </row>
    <row r="65" spans="3:41" x14ac:dyDescent="0.3">
      <c r="C65" s="28"/>
      <c r="D65" s="27" t="s">
        <v>55</v>
      </c>
      <c r="E65" s="27">
        <v>5151.1469098495518</v>
      </c>
      <c r="F65" s="27">
        <v>1218.7821498600192</v>
      </c>
      <c r="G65" s="27">
        <v>1197.2742295683718</v>
      </c>
      <c r="H65" s="27">
        <v>9262.744338936147</v>
      </c>
      <c r="I65" s="27">
        <v>6803.6721189244608</v>
      </c>
      <c r="J65" s="27">
        <v>820.88562446454239</v>
      </c>
      <c r="K65" s="27">
        <v>2917.9078529001636</v>
      </c>
      <c r="L65" s="27">
        <v>1989.4826269773844</v>
      </c>
      <c r="M65" s="65">
        <f t="shared" si="0"/>
        <v>28968.777162861428</v>
      </c>
      <c r="W65" s="79"/>
      <c r="AF65" s="79"/>
      <c r="AG65" s="79"/>
      <c r="AH65" s="79"/>
      <c r="AJ65" s="79"/>
      <c r="AK65" s="79"/>
      <c r="AL65" s="79"/>
      <c r="AM65" s="79"/>
      <c r="AN65" s="79"/>
      <c r="AO65" s="79"/>
    </row>
    <row r="66" spans="3:41" x14ac:dyDescent="0.3">
      <c r="C66" s="143"/>
      <c r="D66" s="142" t="s">
        <v>39</v>
      </c>
      <c r="E66" s="142">
        <v>4965.5497647258717</v>
      </c>
      <c r="F66" s="142">
        <v>835.68260705232899</v>
      </c>
      <c r="G66" s="142">
        <v>1494.5195171765718</v>
      </c>
      <c r="H66" s="142">
        <v>8502.4637032875962</v>
      </c>
      <c r="I66" s="142">
        <v>7465.6624605131301</v>
      </c>
      <c r="J66" s="142">
        <v>960.51486370744863</v>
      </c>
      <c r="K66" s="142">
        <v>2912.7526552861259</v>
      </c>
      <c r="L66" s="142">
        <v>3328.8601774698582</v>
      </c>
      <c r="M66" s="65">
        <f t="shared" si="0"/>
        <v>28968.777162861428</v>
      </c>
      <c r="W66" s="79"/>
      <c r="AF66" s="79"/>
      <c r="AG66" s="79"/>
      <c r="AH66" s="79"/>
      <c r="AJ66" s="79"/>
      <c r="AK66" s="79"/>
      <c r="AL66" s="79"/>
      <c r="AM66" s="79"/>
      <c r="AN66" s="79"/>
      <c r="AO66" s="79"/>
    </row>
    <row r="67" spans="3:41" x14ac:dyDescent="0.3">
      <c r="C67" s="28"/>
      <c r="D67" s="27" t="s">
        <v>41</v>
      </c>
      <c r="E67" s="27">
        <v>5626.0794323185073</v>
      </c>
      <c r="F67" s="27">
        <v>1150.2361285345435</v>
      </c>
      <c r="G67" s="27">
        <v>1226.6868681954497</v>
      </c>
      <c r="H67" s="27">
        <v>10425.100862850848</v>
      </c>
      <c r="I67" s="27">
        <v>6877.0915358606098</v>
      </c>
      <c r="J67" s="27">
        <v>698.48175781100679</v>
      </c>
      <c r="K67" s="27">
        <v>2880.8028717677844</v>
      </c>
      <c r="L67" s="27">
        <v>2585.4250139870105</v>
      </c>
      <c r="M67" s="65">
        <f t="shared" si="0"/>
        <v>28968.777162861428</v>
      </c>
      <c r="W67" s="79"/>
      <c r="AF67" s="79"/>
      <c r="AG67" s="79"/>
      <c r="AH67" s="79"/>
      <c r="AJ67" s="79"/>
      <c r="AK67" s="79"/>
      <c r="AL67" s="79"/>
      <c r="AM67" s="79"/>
      <c r="AN67" s="79"/>
      <c r="AO67" s="79"/>
    </row>
    <row r="68" spans="3:41" x14ac:dyDescent="0.3">
      <c r="C68" s="143"/>
      <c r="D68" s="142" t="s">
        <v>54</v>
      </c>
      <c r="E68" s="142">
        <v>4238.4507336410134</v>
      </c>
      <c r="F68" s="142">
        <v>864.07063265531781</v>
      </c>
      <c r="G68" s="142">
        <v>1531.5754341852551</v>
      </c>
      <c r="H68" s="142">
        <v>10606.364637806981</v>
      </c>
      <c r="I68" s="142">
        <v>8587.4697472900534</v>
      </c>
      <c r="J68" s="142">
        <v>749.40723116551248</v>
      </c>
      <c r="K68" s="142">
        <v>3181.9093913420943</v>
      </c>
      <c r="L68" s="142">
        <v>2440.692403140139</v>
      </c>
      <c r="M68" s="65">
        <f t="shared" si="0"/>
        <v>28968.777162861428</v>
      </c>
      <c r="W68" s="79"/>
      <c r="AF68" s="79"/>
      <c r="AG68" s="79"/>
      <c r="AH68" s="79"/>
      <c r="AJ68" s="79"/>
      <c r="AK68" s="79"/>
      <c r="AL68" s="79"/>
      <c r="AM68" s="79"/>
      <c r="AN68" s="79"/>
      <c r="AO68" s="79"/>
    </row>
    <row r="69" spans="3:41" x14ac:dyDescent="0.3">
      <c r="C69" s="28"/>
      <c r="D69" s="27" t="s">
        <v>43</v>
      </c>
      <c r="E69" s="27">
        <v>5369.0157056961543</v>
      </c>
      <c r="F69" s="27">
        <v>1151.044269768428</v>
      </c>
      <c r="G69" s="27">
        <v>1431.2326775410058</v>
      </c>
      <c r="H69" s="27">
        <v>8269.3443591258128</v>
      </c>
      <c r="I69" s="27">
        <v>7974.0106320141758</v>
      </c>
      <c r="J69" s="27">
        <v>658.82139124903449</v>
      </c>
      <c r="K69" s="27">
        <v>2862.4653550820117</v>
      </c>
      <c r="L69" s="27">
        <v>2779.1660987171913</v>
      </c>
      <c r="M69" s="65">
        <f t="shared" si="0"/>
        <v>28968.777162861428</v>
      </c>
      <c r="W69" s="79"/>
      <c r="AF69" s="79"/>
      <c r="AG69" s="79"/>
      <c r="AH69" s="79"/>
      <c r="AJ69" s="79"/>
      <c r="AK69" s="79"/>
      <c r="AL69" s="79"/>
      <c r="AM69" s="79"/>
      <c r="AN69" s="79"/>
      <c r="AO69" s="79"/>
    </row>
    <row r="70" spans="3:41" x14ac:dyDescent="0.3">
      <c r="C70" s="143"/>
      <c r="D70" s="142" t="s">
        <v>53</v>
      </c>
      <c r="E70" s="142">
        <v>4698.3752362845689</v>
      </c>
      <c r="F70" s="142">
        <v>823.12620418628876</v>
      </c>
      <c r="G70" s="142">
        <v>1347.5959980041011</v>
      </c>
      <c r="H70" s="142">
        <v>8395.1588524309536</v>
      </c>
      <c r="I70" s="142">
        <v>7025.7099463511113</v>
      </c>
      <c r="J70" s="142">
        <v>815.84190149437472</v>
      </c>
      <c r="K70" s="142">
        <v>2713.4027527379872</v>
      </c>
      <c r="L70" s="142">
        <v>2717.0449040839439</v>
      </c>
      <c r="M70" s="65">
        <f t="shared" si="0"/>
        <v>28968.777162861428</v>
      </c>
      <c r="W70" s="79"/>
      <c r="AF70" s="79"/>
      <c r="AG70" s="79"/>
      <c r="AH70" s="79"/>
      <c r="AJ70" s="79"/>
      <c r="AK70" s="79"/>
      <c r="AL70" s="79"/>
      <c r="AM70" s="79"/>
      <c r="AN70" s="79"/>
      <c r="AO70" s="79"/>
    </row>
    <row r="71" spans="3:41" x14ac:dyDescent="0.3">
      <c r="C71" s="28"/>
      <c r="D71" s="27" t="s">
        <v>47</v>
      </c>
      <c r="E71" s="27">
        <v>5058.2114837019863</v>
      </c>
      <c r="F71" s="27">
        <v>1257.5442643566298</v>
      </c>
      <c r="G71" s="27">
        <v>1193.4655757269927</v>
      </c>
      <c r="H71" s="27">
        <v>8822.8344406931719</v>
      </c>
      <c r="I71" s="27">
        <v>7577.3049304545975</v>
      </c>
      <c r="J71" s="27">
        <v>997.22459179872885</v>
      </c>
      <c r="K71" s="27">
        <v>3043.7377099077667</v>
      </c>
      <c r="L71" s="27">
        <v>3011.6983655929475</v>
      </c>
      <c r="M71" s="65">
        <f t="shared" si="0"/>
        <v>28968.777162861428</v>
      </c>
      <c r="AJ71" s="79"/>
      <c r="AK71" s="79"/>
      <c r="AL71" s="79"/>
      <c r="AM71" s="79"/>
      <c r="AN71" s="79"/>
      <c r="AO71" s="79"/>
    </row>
    <row r="72" spans="3:41" x14ac:dyDescent="0.3">
      <c r="C72" s="143"/>
      <c r="D72" s="143" t="s">
        <v>60</v>
      </c>
      <c r="E72" s="143">
        <v>5092.3457407239148</v>
      </c>
      <c r="F72" s="143">
        <v>966.36702271406375</v>
      </c>
      <c r="G72" s="142">
        <v>1554.2326791676696</v>
      </c>
      <c r="H72" s="142">
        <v>9178.4549867806491</v>
      </c>
      <c r="I72" s="143">
        <v>6542.3414084742481</v>
      </c>
      <c r="J72" s="143">
        <v>696.02250660076334</v>
      </c>
      <c r="K72" s="143">
        <v>2711.2724419963129</v>
      </c>
      <c r="L72" s="143">
        <v>2227.7403764038104</v>
      </c>
      <c r="M72" s="65">
        <f>SUM(E72:L72)</f>
        <v>28968.777162861428</v>
      </c>
      <c r="AJ72" s="79"/>
      <c r="AK72" s="79"/>
      <c r="AL72" s="79"/>
      <c r="AM72" s="79"/>
      <c r="AN72" s="79"/>
      <c r="AO72" s="79"/>
    </row>
    <row r="73" spans="3:41" x14ac:dyDescent="0.3">
      <c r="AJ73" s="79"/>
      <c r="AK73" s="79"/>
      <c r="AL73" s="79"/>
      <c r="AM73" s="79"/>
      <c r="AN73" s="79"/>
      <c r="AO73" s="79"/>
    </row>
  </sheetData>
  <hyperlinks>
    <hyperlink ref="A25" location="'Regional utveckling'!A1" display="Regional utveckling" xr:uid="{00000000-0004-0000-0D00-000000000000}"/>
    <hyperlink ref="A24" location="'Läkemedel'!A1" display="Läkemedel" xr:uid="{00000000-0004-0000-0D00-000001000000}"/>
    <hyperlink ref="A23" location="'Övrig hälso- och sjukvård'!A1" display="Övrig hälso- och sjukvård" xr:uid="{00000000-0004-0000-0D00-000002000000}"/>
    <hyperlink ref="A22" location="'Tandvård'!A1" display="Tandvård" xr:uid="{00000000-0004-0000-0D00-000003000000}"/>
    <hyperlink ref="A21" location="'Specialiserad psykiatrisk vård'!A1" display="Specialiserad psykiatrisk vård" xr:uid="{00000000-0004-0000-0D00-000004000000}"/>
    <hyperlink ref="A20" location="'Specialiserad somatisk vård'!A1" display="Specialiserad somatisk vård" xr:uid="{00000000-0004-0000-0D00-000005000000}"/>
    <hyperlink ref="A19" location="'Vårdcentraler'!A1" display="Vårdcentraler" xr:uid="{00000000-0004-0000-0D00-000006000000}"/>
    <hyperlink ref="A18" location="'Primärvård'!A1" display="Primärvård" xr:uid="{00000000-0004-0000-0D00-000007000000}"/>
    <hyperlink ref="A17" location="'Vårdplatser'!A1" display="Vårdplatser" xr:uid="{00000000-0004-0000-0D00-000008000000}"/>
    <hyperlink ref="A7" location="'Hälso- och sjukvård'!A1" display="Hälso- och sjukvård" xr:uid="{00000000-0004-0000-0D00-000009000000}"/>
    <hyperlink ref="A6" location="'Kostnader och intäkter'!A1" display="Kostnader för" xr:uid="{00000000-0004-0000-0D00-00000A000000}"/>
    <hyperlink ref="A5" location="'Regionernas ekonomi'!A1" display="Regionernas ekonomi" xr:uid="{00000000-0004-0000-0D00-00000B000000}"/>
    <hyperlink ref="A26" location="'Trafik och infrastruktur'!A1" display="Trafik och infrastruktur, samt allmän regional utveckling" xr:uid="{00000000-0004-0000-0D00-00000C000000}"/>
    <hyperlink ref="A27" location="'Utbildning och kultur'!A1" display="Utbildning och kultur" xr:uid="{00000000-0004-0000-0D00-00000D000000}"/>
    <hyperlink ref="A4" location="Innehåll!A1" display="Innehåll" xr:uid="{00000000-0004-0000-0D00-00000E000000}"/>
    <hyperlink ref="A8" location="'Hälso- och sjukvård 1'!A1" display="Hälso- och sjukvård 1" xr:uid="{8D2F7F9A-BF56-40C5-B6B8-2AA0CCD5E805}"/>
    <hyperlink ref="A9" location="'Hälso- och sjukvård 2'!A1" display="Hälso- och sjukvård 2" xr:uid="{9EA66D8D-45C4-44BC-86B0-F40B824EC8B9}"/>
    <hyperlink ref="A10" location="'Hälso- och sjukvård 3'!A1" display="Hälso- och sjukvård 3" xr:uid="{156F2211-7250-4BE2-8E65-DCA652318EA2}"/>
    <hyperlink ref="A11" location="'Hälso- och sjukvård 4'!A1" display="Hälso- och sjukvård 4" xr:uid="{2D26CC84-2669-4BF0-B2FE-7537EA0DFEB6}"/>
    <hyperlink ref="A12" location="'Hälso- och sjukvård 5'!A1" display="Hälso- och sjukvård 5" xr:uid="{17A02843-5F79-4B71-AC3A-CBC60F198CE4}"/>
    <hyperlink ref="A13" location="'Hälso- och sjukvård 6'!A1" display="Hälso- och sjukvård 6" xr:uid="{AECDFAD3-1491-443A-B20B-3C00376191D6}"/>
    <hyperlink ref="A14" location="'Hälso- och sjukvård 7'!A1" display="Hälso- och sjukvård 7" xr:uid="{335C820C-CCA4-4807-B7A7-9AA45ABAA3B2}"/>
    <hyperlink ref="A15" location="'Hälso- och sjukvård 8'!A1" display="Hälso- och sjukvård 8" xr:uid="{3041393C-E153-4859-AF0F-E6F58ADACBDB}"/>
    <hyperlink ref="A16" location="'Hälso- och sjukvård 9'!A1" display="Hälso- och sjukvård 9" xr:uid="{39092F3C-BAD9-4529-9EE1-FD460E28DD3B}"/>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5">
    <tabColor theme="6"/>
  </sheetPr>
  <dimension ref="A1:K34"/>
  <sheetViews>
    <sheetView showGridLines="0" showRowColHeaders="0" workbookViewId="0"/>
  </sheetViews>
  <sheetFormatPr defaultRowHeight="16.5" x14ac:dyDescent="0.3"/>
  <cols>
    <col min="1" max="1" width="59.5" customWidth="1"/>
    <col min="3" max="3" width="32.875" customWidth="1"/>
    <col min="4" max="4" width="15.5" customWidth="1"/>
    <col min="5" max="8" width="11.375" customWidth="1"/>
    <col min="9" max="9" width="16.625" bestFit="1" customWidth="1"/>
    <col min="10" max="10" width="8.875" bestFit="1" customWidth="1"/>
    <col min="11" max="11" width="16.625" bestFit="1" customWidth="1"/>
    <col min="13" max="14" width="8"/>
    <col min="15" max="15" width="22.25" bestFit="1" customWidth="1"/>
    <col min="16" max="16" width="8.5" bestFit="1" customWidth="1"/>
    <col min="17" max="17" width="9" customWidth="1"/>
    <col min="18" max="18" width="8.5" bestFit="1" customWidth="1"/>
    <col min="19" max="23" width="7.75" bestFit="1" customWidth="1"/>
  </cols>
  <sheetData>
    <row r="1" spans="1:11" ht="35.25" x14ac:dyDescent="0.5">
      <c r="A1" s="3" t="s">
        <v>4</v>
      </c>
    </row>
    <row r="2" spans="1:11" x14ac:dyDescent="0.3">
      <c r="A2" s="94"/>
      <c r="C2" s="4" t="s">
        <v>497</v>
      </c>
    </row>
    <row r="3" spans="1:11" x14ac:dyDescent="0.3">
      <c r="A3" s="94"/>
    </row>
    <row r="4" spans="1:11" x14ac:dyDescent="0.3">
      <c r="A4" s="16" t="s">
        <v>14</v>
      </c>
      <c r="C4" s="168"/>
      <c r="D4" s="316" t="s">
        <v>23</v>
      </c>
      <c r="E4" s="316"/>
      <c r="F4" s="316"/>
      <c r="G4" s="316"/>
      <c r="H4" s="316" t="s">
        <v>24</v>
      </c>
      <c r="I4" s="316"/>
      <c r="J4" s="316"/>
      <c r="K4" s="316"/>
    </row>
    <row r="5" spans="1:11" ht="14.45" customHeight="1" x14ac:dyDescent="0.3">
      <c r="A5" s="17" t="s">
        <v>0</v>
      </c>
      <c r="C5" s="168"/>
      <c r="D5" s="316" t="s">
        <v>22</v>
      </c>
      <c r="E5" s="316"/>
      <c r="F5" s="323" t="s">
        <v>29</v>
      </c>
      <c r="G5" s="324"/>
      <c r="H5" s="325" t="s">
        <v>22</v>
      </c>
      <c r="I5" s="316"/>
      <c r="J5" s="323" t="s">
        <v>29</v>
      </c>
      <c r="K5" s="323"/>
    </row>
    <row r="6" spans="1:11" x14ac:dyDescent="0.3">
      <c r="A6" s="17" t="s">
        <v>2</v>
      </c>
      <c r="C6" s="141"/>
      <c r="D6" s="141"/>
      <c r="E6" s="319" t="s">
        <v>25</v>
      </c>
      <c r="F6" s="141"/>
      <c r="G6" s="319" t="s">
        <v>25</v>
      </c>
      <c r="H6" s="141"/>
      <c r="I6" s="319" t="s">
        <v>25</v>
      </c>
      <c r="J6" s="141"/>
      <c r="K6" s="321" t="s">
        <v>25</v>
      </c>
    </row>
    <row r="7" spans="1:11" x14ac:dyDescent="0.3">
      <c r="A7" s="31" t="s">
        <v>4</v>
      </c>
      <c r="C7" s="255"/>
      <c r="D7" s="256" t="s">
        <v>110</v>
      </c>
      <c r="E7" s="320"/>
      <c r="F7" s="256" t="s">
        <v>110</v>
      </c>
      <c r="G7" s="320"/>
      <c r="H7" s="256" t="s">
        <v>110</v>
      </c>
      <c r="I7" s="320"/>
      <c r="J7" s="256" t="s">
        <v>110</v>
      </c>
      <c r="K7" s="322"/>
    </row>
    <row r="8" spans="1:11" x14ac:dyDescent="0.3">
      <c r="A8" s="21" t="s">
        <v>272</v>
      </c>
      <c r="C8" s="143" t="s">
        <v>8</v>
      </c>
      <c r="D8" s="153">
        <v>10821749</v>
      </c>
      <c r="E8" s="279">
        <v>0.44472275230186914</v>
      </c>
      <c r="F8" s="153">
        <v>21465238</v>
      </c>
      <c r="G8" s="279">
        <v>0.47154222096209697</v>
      </c>
      <c r="H8" s="153">
        <v>247157</v>
      </c>
      <c r="I8" s="279">
        <v>0.45388963290540019</v>
      </c>
      <c r="J8" s="153">
        <v>3760269</v>
      </c>
      <c r="K8" s="156">
        <v>0.78390455576449447</v>
      </c>
    </row>
    <row r="9" spans="1:11" x14ac:dyDescent="0.3">
      <c r="A9" s="21" t="s">
        <v>274</v>
      </c>
      <c r="C9" s="105" t="s">
        <v>30</v>
      </c>
      <c r="D9" s="58">
        <v>10207876</v>
      </c>
      <c r="E9" s="107">
        <v>0.44927142531903796</v>
      </c>
      <c r="F9" s="58">
        <v>314800</v>
      </c>
      <c r="G9" s="107">
        <v>0.17856099110546378</v>
      </c>
      <c r="H9" s="58">
        <v>56971</v>
      </c>
      <c r="I9" s="107">
        <v>0.42100366853311333</v>
      </c>
      <c r="J9" s="58">
        <v>4090</v>
      </c>
      <c r="K9" s="106">
        <v>9.6821515892420537E-2</v>
      </c>
    </row>
    <row r="10" spans="1:11" x14ac:dyDescent="0.3">
      <c r="A10" s="21" t="s">
        <v>21</v>
      </c>
      <c r="C10" s="225" t="s">
        <v>31</v>
      </c>
      <c r="D10" s="153">
        <v>436363</v>
      </c>
      <c r="E10" s="279">
        <v>0.34435550218510735</v>
      </c>
      <c r="F10" s="153">
        <v>1934961</v>
      </c>
      <c r="G10" s="279">
        <v>0.33944766845429958</v>
      </c>
      <c r="H10" s="153">
        <v>10</v>
      </c>
      <c r="I10" s="279">
        <v>0.4</v>
      </c>
      <c r="J10" s="153">
        <v>109</v>
      </c>
      <c r="K10" s="156">
        <v>0.93577981651376152</v>
      </c>
    </row>
    <row r="11" spans="1:11" x14ac:dyDescent="0.3">
      <c r="A11" s="122" t="s">
        <v>15</v>
      </c>
      <c r="C11" s="105" t="s">
        <v>32</v>
      </c>
      <c r="D11" s="58">
        <v>97077</v>
      </c>
      <c r="E11" s="107">
        <v>0.33862809934381988</v>
      </c>
      <c r="F11" s="58">
        <v>1981366</v>
      </c>
      <c r="G11" s="107">
        <v>0.28309408761430244</v>
      </c>
      <c r="H11" s="58">
        <v>1</v>
      </c>
      <c r="I11" s="107"/>
      <c r="J11" s="58">
        <v>15</v>
      </c>
      <c r="K11" s="106">
        <v>0.13333333333333333</v>
      </c>
    </row>
    <row r="12" spans="1:11" x14ac:dyDescent="0.3">
      <c r="A12" s="21" t="s">
        <v>16</v>
      </c>
      <c r="C12" s="143" t="s">
        <v>13</v>
      </c>
      <c r="D12" s="153">
        <v>1026731</v>
      </c>
      <c r="E12" s="279">
        <v>0.25272344947215969</v>
      </c>
      <c r="F12" s="153">
        <v>3606856</v>
      </c>
      <c r="G12" s="279">
        <v>0.20422245856224922</v>
      </c>
      <c r="H12" s="153">
        <v>237</v>
      </c>
      <c r="I12" s="279">
        <v>8.4388185654008432E-3</v>
      </c>
      <c r="J12" s="153">
        <v>8315</v>
      </c>
      <c r="K12" s="156">
        <v>6.0132291040288638E-4</v>
      </c>
    </row>
    <row r="13" spans="1:11" x14ac:dyDescent="0.3">
      <c r="A13" s="21" t="s">
        <v>17</v>
      </c>
      <c r="C13" s="105" t="s">
        <v>432</v>
      </c>
      <c r="D13" s="58">
        <v>4881</v>
      </c>
      <c r="E13" s="107">
        <v>2.048760499897562E-4</v>
      </c>
      <c r="F13" s="58">
        <v>54032</v>
      </c>
      <c r="G13" s="107"/>
      <c r="H13" s="58"/>
      <c r="I13" s="107"/>
      <c r="J13" s="58"/>
      <c r="K13" s="106"/>
    </row>
    <row r="14" spans="1:11" x14ac:dyDescent="0.3">
      <c r="A14" s="21" t="s">
        <v>18</v>
      </c>
      <c r="C14" s="143" t="s">
        <v>12</v>
      </c>
      <c r="D14" s="153">
        <v>11461400.049924359</v>
      </c>
      <c r="E14" s="279">
        <v>0.27890720034862554</v>
      </c>
      <c r="F14" s="153">
        <v>6475432.415</v>
      </c>
      <c r="G14" s="279">
        <v>0.11170574467342348</v>
      </c>
      <c r="H14" s="153">
        <v>71898.8</v>
      </c>
      <c r="I14" s="279">
        <v>0.57414031944900334</v>
      </c>
      <c r="J14" s="153">
        <v>616206</v>
      </c>
      <c r="K14" s="156">
        <v>0.6067711122579138</v>
      </c>
    </row>
    <row r="15" spans="1:11" x14ac:dyDescent="0.3">
      <c r="A15" s="21" t="s">
        <v>20</v>
      </c>
      <c r="C15" s="105" t="s">
        <v>432</v>
      </c>
      <c r="D15" s="58">
        <v>1159895</v>
      </c>
      <c r="E15" s="107">
        <v>0.20886718194319315</v>
      </c>
      <c r="F15" s="58">
        <v>942357</v>
      </c>
      <c r="G15" s="107">
        <v>3.2299860880749015E-2</v>
      </c>
      <c r="H15" s="58"/>
      <c r="I15" s="107"/>
      <c r="J15" s="58"/>
      <c r="K15" s="106"/>
    </row>
    <row r="16" spans="1:11" x14ac:dyDescent="0.3">
      <c r="A16" s="21" t="s">
        <v>19</v>
      </c>
      <c r="C16" s="143" t="s">
        <v>27</v>
      </c>
      <c r="D16" s="153">
        <v>23310982.049924359</v>
      </c>
      <c r="E16" s="279">
        <v>0.35475026244236818</v>
      </c>
      <c r="F16" s="153">
        <v>32348784.414999999</v>
      </c>
      <c r="G16" s="279">
        <v>0.36048782700448806</v>
      </c>
      <c r="H16" s="153">
        <v>319292.79999999999</v>
      </c>
      <c r="I16" s="279">
        <v>0.48063720823018874</v>
      </c>
      <c r="J16" s="153">
        <v>4384790</v>
      </c>
      <c r="K16" s="156">
        <v>0.75752613009973113</v>
      </c>
    </row>
    <row r="17" spans="1:11" x14ac:dyDescent="0.3">
      <c r="A17" s="17" t="s">
        <v>6</v>
      </c>
      <c r="C17" s="317" t="s">
        <v>33</v>
      </c>
      <c r="D17" s="58">
        <v>1101</v>
      </c>
      <c r="E17" s="115">
        <v>0.68392370572207084</v>
      </c>
      <c r="F17" s="58">
        <v>799756</v>
      </c>
      <c r="G17" s="115">
        <v>9.9571619343899895E-2</v>
      </c>
      <c r="H17" s="58">
        <v>0</v>
      </c>
      <c r="I17" s="115">
        <v>0</v>
      </c>
      <c r="J17" s="58">
        <v>0</v>
      </c>
      <c r="K17" s="110">
        <v>0</v>
      </c>
    </row>
    <row r="18" spans="1:11" x14ac:dyDescent="0.3">
      <c r="A18" s="17" t="s">
        <v>8</v>
      </c>
      <c r="C18" s="318"/>
      <c r="D18" s="27"/>
      <c r="E18" s="110"/>
      <c r="F18" s="27"/>
      <c r="G18" s="110"/>
      <c r="H18" s="27"/>
      <c r="I18" s="110"/>
      <c r="J18" s="27"/>
      <c r="K18" s="110"/>
    </row>
    <row r="19" spans="1:11" x14ac:dyDescent="0.3">
      <c r="A19" s="17" t="s">
        <v>10</v>
      </c>
    </row>
    <row r="20" spans="1:11" x14ac:dyDescent="0.3">
      <c r="A20" s="17" t="s">
        <v>12</v>
      </c>
    </row>
    <row r="21" spans="1:11" x14ac:dyDescent="0.3">
      <c r="A21" s="17" t="s">
        <v>13</v>
      </c>
    </row>
    <row r="22" spans="1:11" x14ac:dyDescent="0.3">
      <c r="A22" s="17" t="s">
        <v>1</v>
      </c>
    </row>
    <row r="23" spans="1:11" x14ac:dyDescent="0.3">
      <c r="A23" s="17" t="s">
        <v>3</v>
      </c>
    </row>
    <row r="24" spans="1:11" x14ac:dyDescent="0.3">
      <c r="A24" s="17" t="s">
        <v>5</v>
      </c>
    </row>
    <row r="25" spans="1:11" x14ac:dyDescent="0.3">
      <c r="A25" s="17" t="s">
        <v>7</v>
      </c>
    </row>
    <row r="26" spans="1:11" x14ac:dyDescent="0.3">
      <c r="A26" s="17" t="s">
        <v>9</v>
      </c>
    </row>
    <row r="27" spans="1:11" x14ac:dyDescent="0.3">
      <c r="A27" s="119" t="s">
        <v>11</v>
      </c>
    </row>
    <row r="28" spans="1:11" x14ac:dyDescent="0.3">
      <c r="A28" s="120"/>
    </row>
    <row r="29" spans="1:11" x14ac:dyDescent="0.3">
      <c r="A29" s="120"/>
    </row>
    <row r="30" spans="1:11" x14ac:dyDescent="0.3">
      <c r="A30" s="120"/>
    </row>
    <row r="31" spans="1:11" x14ac:dyDescent="0.3">
      <c r="A31" s="120"/>
    </row>
    <row r="32" spans="1:11" x14ac:dyDescent="0.3">
      <c r="A32" s="120"/>
    </row>
    <row r="33" spans="1:1" x14ac:dyDescent="0.3">
      <c r="A33" s="120"/>
    </row>
    <row r="34" spans="1:1" x14ac:dyDescent="0.3">
      <c r="A34" s="120"/>
    </row>
  </sheetData>
  <mergeCells count="11">
    <mergeCell ref="H4:K4"/>
    <mergeCell ref="D4:G4"/>
    <mergeCell ref="C17:C18"/>
    <mergeCell ref="E6:E7"/>
    <mergeCell ref="G6:G7"/>
    <mergeCell ref="I6:I7"/>
    <mergeCell ref="K6:K7"/>
    <mergeCell ref="F5:G5"/>
    <mergeCell ref="J5:K5"/>
    <mergeCell ref="D5:E5"/>
    <mergeCell ref="H5:I5"/>
  </mergeCells>
  <hyperlinks>
    <hyperlink ref="A25" location="'Regional utveckling'!A1" display="Regional utveckling" xr:uid="{00000000-0004-0000-0E00-000000000000}"/>
    <hyperlink ref="A24" location="'Läkemedel'!A1" display="Läkemedel" xr:uid="{00000000-0004-0000-0E00-000001000000}"/>
    <hyperlink ref="A23" location="'Övrig hälso- och sjukvård'!A1" display="Övrig hälso- och sjukvård" xr:uid="{00000000-0004-0000-0E00-000002000000}"/>
    <hyperlink ref="A22" location="'Tandvård'!A1" display="Tandvård" xr:uid="{00000000-0004-0000-0E00-000003000000}"/>
    <hyperlink ref="A21" location="'Specialiserad psykiatrisk vård'!A1" display="Specialiserad psykiatrisk vård" xr:uid="{00000000-0004-0000-0E00-000004000000}"/>
    <hyperlink ref="A20" location="'Specialiserad somatisk vård'!A1" display="Specialiserad somatisk vård" xr:uid="{00000000-0004-0000-0E00-000005000000}"/>
    <hyperlink ref="A19" location="'Vårdcentraler'!A1" display="Vårdcentraler" xr:uid="{00000000-0004-0000-0E00-000006000000}"/>
    <hyperlink ref="A18" location="'Primärvård'!A1" display="Primärvård" xr:uid="{00000000-0004-0000-0E00-000007000000}"/>
    <hyperlink ref="A17" location="'Vårdplatser'!A1" display="Vårdplatser" xr:uid="{00000000-0004-0000-0E00-000008000000}"/>
    <hyperlink ref="A7" location="'Hälso- och sjukvård'!A1" display="Hälso- och sjukvård" xr:uid="{00000000-0004-0000-0E00-000009000000}"/>
    <hyperlink ref="A6" location="'Kostnader och intäkter'!A1" display="Kostnader för" xr:uid="{00000000-0004-0000-0E00-00000A000000}"/>
    <hyperlink ref="A5" location="'Regionernas ekonomi'!A1" display="Regionernas ekonomi" xr:uid="{00000000-0004-0000-0E00-00000B000000}"/>
    <hyperlink ref="A26" location="'Trafik och infrastruktur'!A1" display="Trafik och infrastruktur, samt allmän regional utveckling" xr:uid="{00000000-0004-0000-0E00-00000C000000}"/>
    <hyperlink ref="A27" location="'Utbildning och kultur'!A1" display="Utbildning och kultur" xr:uid="{00000000-0004-0000-0E00-00000D000000}"/>
    <hyperlink ref="A4" location="Innehåll!A1" display="Innehåll" xr:uid="{00000000-0004-0000-0E00-00000E000000}"/>
    <hyperlink ref="A8" location="'Hälso- och sjukvård 1'!A1" display="Hälso- och sjukvård 1" xr:uid="{C2F332E2-7709-4AEE-852F-A55DD4B2257A}"/>
    <hyperlink ref="A9" location="'Hälso- och sjukvård 2'!A1" display="Hälso- och sjukvård 2" xr:uid="{F6A70F6B-B124-419E-B645-F59A045B6E2D}"/>
    <hyperlink ref="A10" location="'Hälso- och sjukvård 3'!A1" display="Hälso- och sjukvård 3" xr:uid="{7C479B6F-87CC-4931-88B1-D33DE8C25A6C}"/>
    <hyperlink ref="A11" location="'Hälso- och sjukvård 4'!A1" display="Hälso- och sjukvård 4" xr:uid="{5BA683F6-7488-4B11-B90A-0DB5C20C9D5F}"/>
    <hyperlink ref="A12" location="'Hälso- och sjukvård 5'!A1" display="Hälso- och sjukvård 5" xr:uid="{6401F23A-82A9-4792-BB76-C76E61E4F098}"/>
    <hyperlink ref="A13" location="'Hälso- och sjukvård 6'!A1" display="Hälso- och sjukvård 6" xr:uid="{6E81589C-E40C-4FEB-B5F4-9383EB5A776D}"/>
    <hyperlink ref="A14" location="'Hälso- och sjukvård 7'!A1" display="Hälso- och sjukvård 7" xr:uid="{96C440F4-6D40-40A6-91C7-3FC9DF08DCA7}"/>
    <hyperlink ref="A15" location="'Hälso- och sjukvård 8'!A1" display="Hälso- och sjukvård 8" xr:uid="{72A45973-01A5-4468-919E-254D0B1184F2}"/>
    <hyperlink ref="A16" location="'Hälso- och sjukvård 9'!A1" display="Hälso- och sjukvård 9" xr:uid="{BD2502C7-125C-4619-A064-D189A76E369B}"/>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4">
    <tabColor theme="6"/>
  </sheetPr>
  <dimension ref="A1:G45"/>
  <sheetViews>
    <sheetView showGridLines="0" showRowColHeaders="0" zoomScaleNormal="100" workbookViewId="0"/>
  </sheetViews>
  <sheetFormatPr defaultRowHeight="16.5" x14ac:dyDescent="0.3"/>
  <cols>
    <col min="1" max="1" width="59.5" customWidth="1"/>
    <col min="3" max="3" width="32.5" customWidth="1"/>
    <col min="4" max="4" width="11.875" customWidth="1"/>
    <col min="5" max="5" width="27.375" customWidth="1"/>
    <col min="6" max="6" width="25.75" customWidth="1"/>
    <col min="7" max="7" width="23.375" customWidth="1"/>
  </cols>
  <sheetData>
    <row r="1" spans="1:3" ht="35.25" x14ac:dyDescent="0.5">
      <c r="A1" s="3" t="s">
        <v>4</v>
      </c>
    </row>
    <row r="2" spans="1:3" x14ac:dyDescent="0.3">
      <c r="A2" s="94"/>
      <c r="C2" s="4" t="s">
        <v>520</v>
      </c>
    </row>
    <row r="3" spans="1:3" x14ac:dyDescent="0.3">
      <c r="A3" s="94"/>
    </row>
    <row r="4" spans="1:3" x14ac:dyDescent="0.3">
      <c r="A4" s="16" t="s">
        <v>14</v>
      </c>
    </row>
    <row r="5" spans="1:3" x14ac:dyDescent="0.3">
      <c r="A5" s="17" t="s">
        <v>0</v>
      </c>
    </row>
    <row r="6" spans="1:3" x14ac:dyDescent="0.3">
      <c r="A6" s="17" t="s">
        <v>2</v>
      </c>
    </row>
    <row r="7" spans="1:3" x14ac:dyDescent="0.3">
      <c r="A7" s="31" t="s">
        <v>4</v>
      </c>
    </row>
    <row r="8" spans="1:3" x14ac:dyDescent="0.3">
      <c r="A8" s="21" t="s">
        <v>272</v>
      </c>
    </row>
    <row r="9" spans="1:3" x14ac:dyDescent="0.3">
      <c r="A9" s="21" t="s">
        <v>274</v>
      </c>
    </row>
    <row r="10" spans="1:3" x14ac:dyDescent="0.3">
      <c r="A10" s="21" t="s">
        <v>21</v>
      </c>
    </row>
    <row r="11" spans="1:3" x14ac:dyDescent="0.3">
      <c r="A11" s="21" t="s">
        <v>15</v>
      </c>
    </row>
    <row r="12" spans="1:3" x14ac:dyDescent="0.3">
      <c r="A12" s="122" t="s">
        <v>16</v>
      </c>
    </row>
    <row r="13" spans="1:3" x14ac:dyDescent="0.3">
      <c r="A13" s="21" t="s">
        <v>17</v>
      </c>
    </row>
    <row r="14" spans="1:3" x14ac:dyDescent="0.3">
      <c r="A14" s="21" t="s">
        <v>18</v>
      </c>
    </row>
    <row r="15" spans="1:3" x14ac:dyDescent="0.3">
      <c r="A15" s="21" t="s">
        <v>20</v>
      </c>
    </row>
    <row r="16" spans="1:3" x14ac:dyDescent="0.3">
      <c r="A16" s="21" t="s">
        <v>19</v>
      </c>
    </row>
    <row r="17" spans="1:7" x14ac:dyDescent="0.3">
      <c r="A17" s="17" t="s">
        <v>6</v>
      </c>
    </row>
    <row r="18" spans="1:7" x14ac:dyDescent="0.3">
      <c r="A18" s="17" t="s">
        <v>8</v>
      </c>
    </row>
    <row r="19" spans="1:7" x14ac:dyDescent="0.3">
      <c r="A19" s="17" t="s">
        <v>10</v>
      </c>
    </row>
    <row r="20" spans="1:7" x14ac:dyDescent="0.3">
      <c r="A20" s="17" t="s">
        <v>12</v>
      </c>
    </row>
    <row r="21" spans="1:7" x14ac:dyDescent="0.3">
      <c r="A21" s="17" t="s">
        <v>13</v>
      </c>
    </row>
    <row r="22" spans="1:7" x14ac:dyDescent="0.3">
      <c r="A22" s="17" t="s">
        <v>1</v>
      </c>
      <c r="C22" s="42" t="s">
        <v>471</v>
      </c>
    </row>
    <row r="23" spans="1:7" x14ac:dyDescent="0.3">
      <c r="A23" s="17" t="s">
        <v>3</v>
      </c>
      <c r="C23" s="42" t="s">
        <v>508</v>
      </c>
    </row>
    <row r="24" spans="1:7" x14ac:dyDescent="0.3">
      <c r="A24" s="17" t="s">
        <v>5</v>
      </c>
      <c r="C24" s="53"/>
      <c r="D24" s="97"/>
      <c r="E24" s="97"/>
      <c r="F24" s="97"/>
      <c r="G24" s="97"/>
    </row>
    <row r="25" spans="1:7" x14ac:dyDescent="0.3">
      <c r="A25" s="17" t="s">
        <v>7</v>
      </c>
      <c r="C25" s="141"/>
      <c r="D25" s="141" t="s">
        <v>8</v>
      </c>
      <c r="E25" s="141" t="s">
        <v>13</v>
      </c>
      <c r="F25" s="141" t="s">
        <v>12</v>
      </c>
      <c r="G25" s="141" t="s">
        <v>383</v>
      </c>
    </row>
    <row r="26" spans="1:7" x14ac:dyDescent="0.3">
      <c r="A26" s="17" t="s">
        <v>9</v>
      </c>
      <c r="C26" s="27" t="s">
        <v>23</v>
      </c>
      <c r="D26" s="27">
        <v>32286987</v>
      </c>
      <c r="E26" s="27">
        <v>4633587</v>
      </c>
      <c r="F26" s="27">
        <v>17936832.464924358</v>
      </c>
      <c r="G26" s="27">
        <v>802360</v>
      </c>
    </row>
    <row r="27" spans="1:7" x14ac:dyDescent="0.3">
      <c r="A27" s="119" t="s">
        <v>11</v>
      </c>
      <c r="C27" s="144" t="s">
        <v>434</v>
      </c>
      <c r="D27" s="142"/>
      <c r="E27" s="142">
        <v>58913</v>
      </c>
      <c r="F27" s="142">
        <v>2102252</v>
      </c>
      <c r="G27" s="142"/>
    </row>
    <row r="28" spans="1:7" x14ac:dyDescent="0.3">
      <c r="A28" s="120"/>
      <c r="C28" s="27" t="s">
        <v>24</v>
      </c>
      <c r="D28" s="27">
        <v>4007426</v>
      </c>
      <c r="E28" s="27">
        <v>8552</v>
      </c>
      <c r="F28" s="27">
        <v>688104.8</v>
      </c>
      <c r="G28" s="27">
        <v>1</v>
      </c>
    </row>
    <row r="29" spans="1:7" x14ac:dyDescent="0.3">
      <c r="A29" s="120"/>
      <c r="C29" s="142" t="s">
        <v>35</v>
      </c>
      <c r="D29" s="142">
        <v>20455805</v>
      </c>
      <c r="E29" s="142">
        <v>1694312</v>
      </c>
      <c r="F29" s="142">
        <v>2826428</v>
      </c>
      <c r="G29" s="142">
        <v>87402</v>
      </c>
    </row>
    <row r="30" spans="1:7" x14ac:dyDescent="0.3">
      <c r="A30" s="120"/>
      <c r="C30" s="72" t="s">
        <v>23</v>
      </c>
      <c r="D30" s="24">
        <f>D26-D31</f>
        <v>32286987</v>
      </c>
      <c r="E30" s="24">
        <f t="shared" ref="E30:G30" si="0">E26-E31</f>
        <v>4633587</v>
      </c>
      <c r="F30" s="24">
        <f t="shared" si="0"/>
        <v>17936832.464924358</v>
      </c>
      <c r="G30" s="24">
        <f t="shared" si="0"/>
        <v>802360</v>
      </c>
    </row>
    <row r="31" spans="1:7" x14ac:dyDescent="0.3">
      <c r="A31" s="120"/>
      <c r="C31" s="2"/>
      <c r="D31" s="2"/>
      <c r="E31" s="2"/>
      <c r="F31" s="2"/>
      <c r="G31" s="2"/>
    </row>
    <row r="32" spans="1:7" x14ac:dyDescent="0.3">
      <c r="A32" s="120"/>
    </row>
    <row r="33" spans="1:7" x14ac:dyDescent="0.3">
      <c r="A33" s="120"/>
    </row>
    <row r="34" spans="1:7" x14ac:dyDescent="0.3">
      <c r="A34" s="120"/>
    </row>
    <row r="40" spans="1:7" x14ac:dyDescent="0.3">
      <c r="C40" s="72"/>
      <c r="D40" s="72" t="s">
        <v>8</v>
      </c>
      <c r="E40" s="72" t="s">
        <v>430</v>
      </c>
      <c r="F40" s="72" t="s">
        <v>431</v>
      </c>
      <c r="G40" s="72" t="s">
        <v>3</v>
      </c>
    </row>
    <row r="41" spans="1:7" x14ac:dyDescent="0.3">
      <c r="C41" s="72" t="s">
        <v>433</v>
      </c>
      <c r="D41" s="72"/>
      <c r="E41" s="72"/>
      <c r="F41" s="72"/>
      <c r="G41" s="72"/>
    </row>
    <row r="42" spans="1:7" x14ac:dyDescent="0.3">
      <c r="C42" s="72" t="s">
        <v>23</v>
      </c>
      <c r="D42" s="72">
        <v>32031883</v>
      </c>
      <c r="E42" s="72">
        <v>4583802</v>
      </c>
      <c r="F42" s="72">
        <v>16943119</v>
      </c>
      <c r="G42" s="72">
        <v>804042</v>
      </c>
    </row>
    <row r="43" spans="1:7" x14ac:dyDescent="0.3">
      <c r="C43" s="130" t="s">
        <v>432</v>
      </c>
      <c r="D43" s="72"/>
      <c r="E43" s="72">
        <v>67033</v>
      </c>
      <c r="F43" s="72">
        <v>2148498</v>
      </c>
      <c r="G43" s="72"/>
    </row>
    <row r="44" spans="1:7" x14ac:dyDescent="0.3">
      <c r="C44" s="72" t="s">
        <v>24</v>
      </c>
      <c r="D44" s="72">
        <v>3685291</v>
      </c>
      <c r="E44" s="72">
        <v>8319</v>
      </c>
      <c r="F44" s="72">
        <v>762652.99999999988</v>
      </c>
      <c r="G44" s="72">
        <v>1</v>
      </c>
    </row>
    <row r="45" spans="1:7" x14ac:dyDescent="0.3">
      <c r="C45" s="72" t="s">
        <v>35</v>
      </c>
      <c r="D45" s="72">
        <v>18762371</v>
      </c>
      <c r="E45" s="72">
        <v>1126249</v>
      </c>
      <c r="F45" s="72">
        <v>1079267</v>
      </c>
      <c r="G45" s="72">
        <v>86360</v>
      </c>
    </row>
  </sheetData>
  <hyperlinks>
    <hyperlink ref="A25" location="'Regional utveckling'!A1" display="Regional utveckling" xr:uid="{00000000-0004-0000-0F00-000000000000}"/>
    <hyperlink ref="A24" location="'Läkemedel'!A1" display="Läkemedel" xr:uid="{00000000-0004-0000-0F00-000001000000}"/>
    <hyperlink ref="A23" location="'Övrig hälso- och sjukvård'!A1" display="Övrig hälso- och sjukvård" xr:uid="{00000000-0004-0000-0F00-000002000000}"/>
    <hyperlink ref="A22" location="'Tandvård'!A1" display="Tandvård" xr:uid="{00000000-0004-0000-0F00-000003000000}"/>
    <hyperlink ref="A21" location="'Specialiserad psykiatrisk vård'!A1" display="Specialiserad psykiatrisk vård" xr:uid="{00000000-0004-0000-0F00-000004000000}"/>
    <hyperlink ref="A20" location="'Specialiserad somatisk vård'!A1" display="Specialiserad somatisk vård" xr:uid="{00000000-0004-0000-0F00-000005000000}"/>
    <hyperlink ref="A19" location="'Vårdcentraler'!A1" display="Vårdcentraler" xr:uid="{00000000-0004-0000-0F00-000006000000}"/>
    <hyperlink ref="A18" location="'Primärvård'!A1" display="Primärvård" xr:uid="{00000000-0004-0000-0F00-000007000000}"/>
    <hyperlink ref="A17" location="'Vårdplatser'!A1" display="Vårdplatser" xr:uid="{00000000-0004-0000-0F00-000008000000}"/>
    <hyperlink ref="A7" location="'Hälso- och sjukvård'!A1" display="Hälso- och sjukvård" xr:uid="{00000000-0004-0000-0F00-000009000000}"/>
    <hyperlink ref="A6" location="'Kostnader och intäkter'!A1" display="Kostnader för" xr:uid="{00000000-0004-0000-0F00-00000A000000}"/>
    <hyperlink ref="A5" location="'Regionernas ekonomi'!A1" display="Regionernas ekonomi" xr:uid="{00000000-0004-0000-0F00-00000B000000}"/>
    <hyperlink ref="A26" location="'Trafik och infrastruktur'!A1" display="Trafik och infrastruktur, samt allmän regional utveckling" xr:uid="{00000000-0004-0000-0F00-00000C000000}"/>
    <hyperlink ref="A27" location="'Utbildning och kultur'!A1" display="Utbildning och kultur" xr:uid="{00000000-0004-0000-0F00-00000D000000}"/>
    <hyperlink ref="A4" location="Innehåll!A1" display="Innehåll" xr:uid="{00000000-0004-0000-0F00-00000E000000}"/>
    <hyperlink ref="A8" location="'Hälso- och sjukvård 1'!A1" display="Hälso- och sjukvård 1" xr:uid="{D92D2FAF-DF64-49B1-8C5D-801069D8D6BB}"/>
    <hyperlink ref="A9" location="'Hälso- och sjukvård 2'!A1" display="Hälso- och sjukvård 2" xr:uid="{81F428F9-132A-46A4-B7CD-A0960C5BD095}"/>
    <hyperlink ref="A10" location="'Hälso- och sjukvård 3'!A1" display="Hälso- och sjukvård 3" xr:uid="{366FE336-A62B-48B0-B43F-E700F62B7DD0}"/>
    <hyperlink ref="A11" location="'Hälso- och sjukvård 4'!A1" display="Hälso- och sjukvård 4" xr:uid="{43898848-1E31-4831-BFDF-F25C71116B5D}"/>
    <hyperlink ref="A12" location="'Hälso- och sjukvård 5'!A1" display="Hälso- och sjukvård 5" xr:uid="{141403C7-A3C0-4856-9626-DE220A547EEB}"/>
    <hyperlink ref="A13" location="'Hälso- och sjukvård 6'!A1" display="Hälso- och sjukvård 6" xr:uid="{6DB70182-6C88-4384-B5F7-42F659D2B174}"/>
    <hyperlink ref="A14" location="'Hälso- och sjukvård 7'!A1" display="Hälso- och sjukvård 7" xr:uid="{CF7DAE5C-1541-428C-8A2F-FB82E737BC3B}"/>
    <hyperlink ref="A15" location="'Hälso- och sjukvård 8'!A1" display="Hälso- och sjukvård 8" xr:uid="{9A8F73FD-2C0E-4E60-870B-0749BB450AE2}"/>
    <hyperlink ref="A16" location="'Hälso- och sjukvård 9'!A1" display="Hälso- och sjukvård 9" xr:uid="{5323C6DC-6D2C-49F4-9B8C-EBDEBCAE3E3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3">
    <tabColor theme="6"/>
  </sheetPr>
  <dimension ref="A1:H34"/>
  <sheetViews>
    <sheetView showGridLines="0" showRowColHeaders="0" zoomScaleNormal="100" workbookViewId="0"/>
  </sheetViews>
  <sheetFormatPr defaultRowHeight="16.5" x14ac:dyDescent="0.3"/>
  <cols>
    <col min="1" max="1" width="59.5" customWidth="1"/>
    <col min="3" max="3" width="27.375" customWidth="1"/>
    <col min="4" max="4" width="23.5" customWidth="1"/>
    <col min="5" max="6" width="11.875" customWidth="1"/>
  </cols>
  <sheetData>
    <row r="1" spans="1:3" ht="35.25" x14ac:dyDescent="0.5">
      <c r="A1" s="3" t="s">
        <v>4</v>
      </c>
    </row>
    <row r="2" spans="1:3" x14ac:dyDescent="0.3">
      <c r="A2" s="94"/>
      <c r="C2" s="4" t="s">
        <v>498</v>
      </c>
    </row>
    <row r="3" spans="1:3" x14ac:dyDescent="0.3">
      <c r="A3" s="94"/>
    </row>
    <row r="4" spans="1:3" x14ac:dyDescent="0.3">
      <c r="A4" s="16" t="s">
        <v>14</v>
      </c>
    </row>
    <row r="5" spans="1:3" x14ac:dyDescent="0.3">
      <c r="A5" s="17" t="s">
        <v>0</v>
      </c>
    </row>
    <row r="6" spans="1:3" x14ac:dyDescent="0.3">
      <c r="A6" s="17" t="s">
        <v>2</v>
      </c>
    </row>
    <row r="7" spans="1:3" x14ac:dyDescent="0.3">
      <c r="A7" s="31" t="s">
        <v>4</v>
      </c>
    </row>
    <row r="8" spans="1:3" x14ac:dyDescent="0.3">
      <c r="A8" s="21" t="s">
        <v>272</v>
      </c>
    </row>
    <row r="9" spans="1:3" x14ac:dyDescent="0.3">
      <c r="A9" s="21" t="s">
        <v>274</v>
      </c>
    </row>
    <row r="10" spans="1:3" x14ac:dyDescent="0.3">
      <c r="A10" s="21" t="s">
        <v>21</v>
      </c>
    </row>
    <row r="11" spans="1:3" x14ac:dyDescent="0.3">
      <c r="A11" s="21" t="s">
        <v>15</v>
      </c>
    </row>
    <row r="12" spans="1:3" x14ac:dyDescent="0.3">
      <c r="A12" s="21" t="s">
        <v>16</v>
      </c>
    </row>
    <row r="13" spans="1:3" x14ac:dyDescent="0.3">
      <c r="A13" s="122" t="s">
        <v>17</v>
      </c>
    </row>
    <row r="14" spans="1:3" x14ac:dyDescent="0.3">
      <c r="A14" s="21" t="s">
        <v>18</v>
      </c>
    </row>
    <row r="15" spans="1:3" x14ac:dyDescent="0.3">
      <c r="A15" s="21" t="s">
        <v>20</v>
      </c>
    </row>
    <row r="16" spans="1:3" x14ac:dyDescent="0.3">
      <c r="A16" s="21" t="s">
        <v>19</v>
      </c>
    </row>
    <row r="17" spans="1:8" x14ac:dyDescent="0.3">
      <c r="A17" s="17" t="s">
        <v>6</v>
      </c>
    </row>
    <row r="18" spans="1:8" x14ac:dyDescent="0.3">
      <c r="A18" s="17" t="s">
        <v>8</v>
      </c>
    </row>
    <row r="19" spans="1:8" x14ac:dyDescent="0.3">
      <c r="A19" s="17" t="s">
        <v>10</v>
      </c>
    </row>
    <row r="20" spans="1:8" x14ac:dyDescent="0.3">
      <c r="A20" s="17" t="s">
        <v>12</v>
      </c>
    </row>
    <row r="21" spans="1:8" x14ac:dyDescent="0.3">
      <c r="A21" s="17" t="s">
        <v>13</v>
      </c>
    </row>
    <row r="22" spans="1:8" x14ac:dyDescent="0.3">
      <c r="A22" s="17" t="s">
        <v>1</v>
      </c>
      <c r="C22" s="42" t="s">
        <v>472</v>
      </c>
    </row>
    <row r="23" spans="1:8" x14ac:dyDescent="0.3">
      <c r="A23" s="17" t="s">
        <v>3</v>
      </c>
    </row>
    <row r="24" spans="1:8" ht="17.25" thickBot="1" x14ac:dyDescent="0.35">
      <c r="A24" s="17" t="s">
        <v>5</v>
      </c>
      <c r="C24" s="36"/>
      <c r="D24" s="81" t="s">
        <v>36</v>
      </c>
      <c r="E24" s="81" t="s">
        <v>22</v>
      </c>
      <c r="F24" s="81" t="s">
        <v>37</v>
      </c>
    </row>
    <row r="25" spans="1:8" x14ac:dyDescent="0.3">
      <c r="A25" s="17" t="s">
        <v>7</v>
      </c>
      <c r="B25" t="s">
        <v>483</v>
      </c>
      <c r="C25" s="98" t="s">
        <v>8</v>
      </c>
      <c r="D25" s="98">
        <v>25225507</v>
      </c>
      <c r="E25" s="98">
        <v>11068906</v>
      </c>
      <c r="F25" s="98">
        <f>SUM(D25:E25)</f>
        <v>36294413</v>
      </c>
      <c r="G25" t="s">
        <v>483</v>
      </c>
      <c r="H25" t="s">
        <v>483</v>
      </c>
    </row>
    <row r="26" spans="1:8" x14ac:dyDescent="0.3">
      <c r="A26" s="17" t="s">
        <v>9</v>
      </c>
      <c r="B26" t="s">
        <v>484</v>
      </c>
      <c r="C26" s="27" t="s">
        <v>13</v>
      </c>
      <c r="D26" s="27">
        <v>3615171</v>
      </c>
      <c r="E26" s="27">
        <v>1026968</v>
      </c>
      <c r="F26" s="27">
        <f t="shared" ref="F26:F28" si="0">SUM(D26:E26)</f>
        <v>4642139</v>
      </c>
      <c r="G26" t="s">
        <v>484</v>
      </c>
      <c r="H26" t="s">
        <v>484</v>
      </c>
    </row>
    <row r="27" spans="1:8" x14ac:dyDescent="0.3">
      <c r="A27" s="119" t="s">
        <v>11</v>
      </c>
      <c r="B27" t="s">
        <v>485</v>
      </c>
      <c r="C27" s="20" t="s">
        <v>12</v>
      </c>
      <c r="D27" s="20">
        <v>7091638.415</v>
      </c>
      <c r="E27" s="20">
        <v>11533298.849924359</v>
      </c>
      <c r="F27" s="20">
        <f t="shared" si="0"/>
        <v>18624937.264924359</v>
      </c>
      <c r="G27" t="s">
        <v>485</v>
      </c>
      <c r="H27" t="s">
        <v>485</v>
      </c>
    </row>
    <row r="28" spans="1:8" x14ac:dyDescent="0.3">
      <c r="A28" s="120"/>
      <c r="B28" t="s">
        <v>486</v>
      </c>
      <c r="C28" s="27" t="s">
        <v>383</v>
      </c>
      <c r="D28" s="27">
        <v>801258</v>
      </c>
      <c r="E28" s="27">
        <v>1102</v>
      </c>
      <c r="F28" s="27">
        <f t="shared" si="0"/>
        <v>802360</v>
      </c>
      <c r="G28" t="s">
        <v>486</v>
      </c>
      <c r="H28" t="s">
        <v>486</v>
      </c>
    </row>
    <row r="29" spans="1:8" x14ac:dyDescent="0.3">
      <c r="A29" s="120"/>
    </row>
    <row r="30" spans="1:8" x14ac:dyDescent="0.3">
      <c r="A30" s="120"/>
    </row>
    <row r="31" spans="1:8" x14ac:dyDescent="0.3">
      <c r="A31" s="120"/>
    </row>
    <row r="32" spans="1:8" x14ac:dyDescent="0.3">
      <c r="A32" s="120"/>
    </row>
    <row r="33" spans="1:1" x14ac:dyDescent="0.3">
      <c r="A33" s="120"/>
    </row>
    <row r="34" spans="1:1" x14ac:dyDescent="0.3">
      <c r="A34" s="120"/>
    </row>
  </sheetData>
  <hyperlinks>
    <hyperlink ref="A25" location="'Regional utveckling'!A1" display="Regional utveckling" xr:uid="{00000000-0004-0000-1000-000000000000}"/>
    <hyperlink ref="A24" location="'Läkemedel'!A1" display="Läkemedel" xr:uid="{00000000-0004-0000-1000-000001000000}"/>
    <hyperlink ref="A23" location="'Övrig hälso- och sjukvård'!A1" display="Övrig hälso- och sjukvård" xr:uid="{00000000-0004-0000-1000-000002000000}"/>
    <hyperlink ref="A22" location="'Tandvård'!A1" display="Tandvård" xr:uid="{00000000-0004-0000-1000-000003000000}"/>
    <hyperlink ref="A21" location="'Specialiserad psykiatrisk vård'!A1" display="Specialiserad psykiatrisk vård" xr:uid="{00000000-0004-0000-1000-000004000000}"/>
    <hyperlink ref="A20" location="'Specialiserad somatisk vård'!A1" display="Specialiserad somatisk vård" xr:uid="{00000000-0004-0000-1000-000005000000}"/>
    <hyperlink ref="A19" location="'Vårdcentraler'!A1" display="Vårdcentraler" xr:uid="{00000000-0004-0000-1000-000006000000}"/>
    <hyperlink ref="A18" location="'Primärvård'!A1" display="Primärvård" xr:uid="{00000000-0004-0000-1000-000007000000}"/>
    <hyperlink ref="A17" location="'Vårdplatser'!A1" display="Vårdplatser" xr:uid="{00000000-0004-0000-1000-000008000000}"/>
    <hyperlink ref="A7" location="'Hälso- och sjukvård'!A1" display="Hälso- och sjukvård" xr:uid="{00000000-0004-0000-1000-000009000000}"/>
    <hyperlink ref="A6" location="'Kostnader och intäkter'!A1" display="Kostnader för" xr:uid="{00000000-0004-0000-1000-00000A000000}"/>
    <hyperlink ref="A5" location="'Regionernas ekonomi'!A1" display="Regionernas ekonomi" xr:uid="{00000000-0004-0000-1000-00000B000000}"/>
    <hyperlink ref="A26" location="'Trafik och infrastruktur'!A1" display="Trafik och infrastruktur, samt allmän regional utveckling" xr:uid="{00000000-0004-0000-1000-00000C000000}"/>
    <hyperlink ref="A27" location="'Utbildning och kultur'!A1" display="Utbildning och kultur" xr:uid="{00000000-0004-0000-1000-00000D000000}"/>
    <hyperlink ref="A4" location="Innehåll!A1" display="Innehåll" xr:uid="{00000000-0004-0000-1000-00000E000000}"/>
    <hyperlink ref="A8" location="'Hälso- och sjukvård 1'!A1" display="Hälso- och sjukvård 1" xr:uid="{94A90873-4843-4351-9834-74E4D34CC9C3}"/>
    <hyperlink ref="A9" location="'Hälso- och sjukvård 2'!A1" display="Hälso- och sjukvård 2" xr:uid="{75670803-8C25-40D6-B352-DB560E622917}"/>
    <hyperlink ref="A10" location="'Hälso- och sjukvård 3'!A1" display="Hälso- och sjukvård 3" xr:uid="{DBB36279-B8B5-4818-A7F0-867399B4947E}"/>
    <hyperlink ref="A11" location="'Hälso- och sjukvård 4'!A1" display="Hälso- och sjukvård 4" xr:uid="{ED849C4D-9669-45A8-9857-5D39BA4EC539}"/>
    <hyperlink ref="A12" location="'Hälso- och sjukvård 5'!A1" display="Hälso- och sjukvård 5" xr:uid="{08096AB4-F585-45B3-810A-15918FCC1A89}"/>
    <hyperlink ref="A13" location="'Hälso- och sjukvård 6'!A1" display="Hälso- och sjukvård 6" xr:uid="{74839F61-23B9-40F8-BCC4-48459DABA54C}"/>
    <hyperlink ref="A14" location="'Hälso- och sjukvård 7'!A1" display="Hälso- och sjukvård 7" xr:uid="{469A981A-F340-4534-8C1D-3BCD32A41385}"/>
    <hyperlink ref="A15" location="'Hälso- och sjukvård 8'!A1" display="Hälso- och sjukvård 8" xr:uid="{A675FEEE-266F-466B-A7D7-D8C283560A4F}"/>
    <hyperlink ref="A16" location="'Hälso- och sjukvård 9'!A1" display="Hälso- och sjukvård 9" xr:uid="{28A9E7D6-31E8-49B3-A83F-B7F887D96FE2}"/>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2">
    <tabColor theme="6"/>
  </sheetPr>
  <dimension ref="A1:Q77"/>
  <sheetViews>
    <sheetView showGridLines="0" showRowColHeaders="0" workbookViewId="0"/>
  </sheetViews>
  <sheetFormatPr defaultRowHeight="16.5" x14ac:dyDescent="0.3"/>
  <cols>
    <col min="1" max="1" width="59.5" customWidth="1"/>
    <col min="3" max="3" width="19.375" customWidth="1"/>
    <col min="4" max="4" width="10.5" customWidth="1"/>
    <col min="5" max="5" width="27.375" customWidth="1"/>
    <col min="6" max="6" width="25.75" customWidth="1"/>
    <col min="7" max="7" width="23.375" customWidth="1"/>
    <col min="8" max="8" width="11.75" customWidth="1"/>
  </cols>
  <sheetData>
    <row r="1" spans="1:3" ht="35.25" x14ac:dyDescent="0.5">
      <c r="A1" s="3" t="s">
        <v>4</v>
      </c>
    </row>
    <row r="2" spans="1:3" x14ac:dyDescent="0.3">
      <c r="A2" s="94"/>
      <c r="C2" s="4" t="s">
        <v>499</v>
      </c>
    </row>
    <row r="3" spans="1:3" x14ac:dyDescent="0.3">
      <c r="A3" s="94"/>
    </row>
    <row r="4" spans="1:3" x14ac:dyDescent="0.3">
      <c r="A4" s="16" t="s">
        <v>14</v>
      </c>
    </row>
    <row r="5" spans="1:3" x14ac:dyDescent="0.3">
      <c r="A5" s="17" t="s">
        <v>0</v>
      </c>
    </row>
    <row r="6" spans="1:3" x14ac:dyDescent="0.3">
      <c r="A6" s="17" t="s">
        <v>2</v>
      </c>
    </row>
    <row r="7" spans="1:3" x14ac:dyDescent="0.3">
      <c r="A7" s="31" t="s">
        <v>4</v>
      </c>
    </row>
    <row r="8" spans="1:3" x14ac:dyDescent="0.3">
      <c r="A8" s="21" t="s">
        <v>272</v>
      </c>
    </row>
    <row r="9" spans="1:3" x14ac:dyDescent="0.3">
      <c r="A9" s="21" t="s">
        <v>274</v>
      </c>
    </row>
    <row r="10" spans="1:3" x14ac:dyDescent="0.3">
      <c r="A10" s="21" t="s">
        <v>21</v>
      </c>
    </row>
    <row r="11" spans="1:3" x14ac:dyDescent="0.3">
      <c r="A11" s="21" t="s">
        <v>15</v>
      </c>
    </row>
    <row r="12" spans="1:3" x14ac:dyDescent="0.3">
      <c r="A12" s="21" t="s">
        <v>16</v>
      </c>
    </row>
    <row r="13" spans="1:3" x14ac:dyDescent="0.3">
      <c r="A13" s="21" t="s">
        <v>17</v>
      </c>
    </row>
    <row r="14" spans="1:3" x14ac:dyDescent="0.3">
      <c r="A14" s="122" t="s">
        <v>18</v>
      </c>
    </row>
    <row r="15" spans="1:3" x14ac:dyDescent="0.3">
      <c r="A15" s="21" t="s">
        <v>20</v>
      </c>
    </row>
    <row r="16" spans="1:3" x14ac:dyDescent="0.3">
      <c r="A16" s="21" t="s">
        <v>19</v>
      </c>
    </row>
    <row r="17" spans="1:9" x14ac:dyDescent="0.3">
      <c r="A17" s="17" t="s">
        <v>6</v>
      </c>
    </row>
    <row r="18" spans="1:9" x14ac:dyDescent="0.3">
      <c r="A18" s="17" t="s">
        <v>8</v>
      </c>
    </row>
    <row r="19" spans="1:9" x14ac:dyDescent="0.3">
      <c r="A19" s="17" t="s">
        <v>10</v>
      </c>
    </row>
    <row r="20" spans="1:9" x14ac:dyDescent="0.3">
      <c r="A20" s="17" t="s">
        <v>12</v>
      </c>
    </row>
    <row r="21" spans="1:9" x14ac:dyDescent="0.3">
      <c r="A21" s="17" t="s">
        <v>13</v>
      </c>
      <c r="C21" s="42" t="s">
        <v>468</v>
      </c>
    </row>
    <row r="22" spans="1:9" x14ac:dyDescent="0.3">
      <c r="A22" s="17" t="s">
        <v>1</v>
      </c>
    </row>
    <row r="23" spans="1:9" x14ac:dyDescent="0.3">
      <c r="A23" s="17" t="s">
        <v>3</v>
      </c>
      <c r="C23" s="141" t="s">
        <v>59</v>
      </c>
      <c r="D23" s="141" t="s">
        <v>8</v>
      </c>
      <c r="E23" s="141" t="s">
        <v>13</v>
      </c>
      <c r="F23" s="141" t="s">
        <v>12</v>
      </c>
      <c r="G23" s="141" t="s">
        <v>383</v>
      </c>
      <c r="H23" s="141" t="s">
        <v>37</v>
      </c>
      <c r="I23" s="23" t="s">
        <v>60</v>
      </c>
    </row>
    <row r="24" spans="1:9" x14ac:dyDescent="0.3">
      <c r="A24" s="17" t="s">
        <v>5</v>
      </c>
      <c r="B24" s="32"/>
      <c r="C24" s="27" t="s">
        <v>49</v>
      </c>
      <c r="D24" s="27">
        <v>4650.2064684475718</v>
      </c>
      <c r="E24" s="27">
        <v>658.05197961690817</v>
      </c>
      <c r="F24" s="27">
        <v>2107.1764399481767</v>
      </c>
      <c r="G24" s="27">
        <v>83.930986994951425</v>
      </c>
      <c r="H24" s="27">
        <v>7499.3658750076083</v>
      </c>
      <c r="I24" s="24">
        <f>$H$45</f>
        <v>5775.1594491909609</v>
      </c>
    </row>
    <row r="25" spans="1:9" x14ac:dyDescent="0.3">
      <c r="A25" s="17" t="s">
        <v>7</v>
      </c>
      <c r="C25" s="142" t="s">
        <v>51</v>
      </c>
      <c r="D25" s="142">
        <v>3073.2939097679646</v>
      </c>
      <c r="E25" s="142">
        <v>326.1532152314025</v>
      </c>
      <c r="F25" s="142">
        <v>1924.2834648858557</v>
      </c>
      <c r="G25" s="142">
        <v>60.904851832537602</v>
      </c>
      <c r="H25" s="142">
        <v>5384.6354417177608</v>
      </c>
      <c r="I25" s="24">
        <f t="shared" ref="I25:I45" si="0">$H$45</f>
        <v>5775.1594491909609</v>
      </c>
    </row>
    <row r="26" spans="1:9" x14ac:dyDescent="0.3">
      <c r="A26" s="17" t="s">
        <v>9</v>
      </c>
      <c r="C26" s="27" t="s">
        <v>50</v>
      </c>
      <c r="D26" s="27">
        <v>2732.1248107196461</v>
      </c>
      <c r="E26" s="27">
        <v>378.5938416373703</v>
      </c>
      <c r="F26" s="27">
        <v>1738.5926487983804</v>
      </c>
      <c r="G26" s="27">
        <v>73.601479120347506</v>
      </c>
      <c r="H26" s="27">
        <v>4922.9127802757448</v>
      </c>
      <c r="I26" s="24">
        <f t="shared" si="0"/>
        <v>5775.1594491909609</v>
      </c>
    </row>
    <row r="27" spans="1:9" x14ac:dyDescent="0.3">
      <c r="A27" s="119" t="s">
        <v>11</v>
      </c>
      <c r="C27" s="142" t="s">
        <v>58</v>
      </c>
      <c r="D27" s="142">
        <v>3226.7087357144073</v>
      </c>
      <c r="E27" s="142">
        <v>490.94110333316297</v>
      </c>
      <c r="F27" s="142">
        <v>1863.4352698720897</v>
      </c>
      <c r="G27" s="142"/>
      <c r="H27" s="142">
        <v>5581.0851089196594</v>
      </c>
      <c r="I27" s="24">
        <f t="shared" si="0"/>
        <v>5775.1594491909609</v>
      </c>
    </row>
    <row r="28" spans="1:9" x14ac:dyDescent="0.3">
      <c r="A28" s="120"/>
      <c r="C28" s="27" t="s">
        <v>44</v>
      </c>
      <c r="D28" s="27">
        <v>2988.5959941590563</v>
      </c>
      <c r="E28" s="27">
        <v>364.47867401869973</v>
      </c>
      <c r="F28" s="27">
        <v>1725.2577207244512</v>
      </c>
      <c r="G28" s="27">
        <v>160.72946407166052</v>
      </c>
      <c r="H28" s="27">
        <v>5239.0618529738676</v>
      </c>
      <c r="I28" s="24">
        <f t="shared" si="0"/>
        <v>5775.1594491909609</v>
      </c>
    </row>
    <row r="29" spans="1:9" x14ac:dyDescent="0.3">
      <c r="A29" s="120"/>
      <c r="C29" s="142" t="s">
        <v>46</v>
      </c>
      <c r="D29" s="142">
        <v>2660.4701485197206</v>
      </c>
      <c r="E29" s="142">
        <v>262.41270778007282</v>
      </c>
      <c r="F29" s="142">
        <v>1720.8468574800827</v>
      </c>
      <c r="G29" s="142">
        <v>126.69420674731977</v>
      </c>
      <c r="H29" s="142">
        <v>4770.4239205271961</v>
      </c>
      <c r="I29" s="24">
        <f t="shared" si="0"/>
        <v>5775.1594491909609</v>
      </c>
    </row>
    <row r="30" spans="1:9" x14ac:dyDescent="0.3">
      <c r="A30" s="120"/>
      <c r="C30" s="27" t="s">
        <v>45</v>
      </c>
      <c r="D30" s="27">
        <v>2927.1123697784969</v>
      </c>
      <c r="E30" s="27">
        <v>421.43016081723476</v>
      </c>
      <c r="F30" s="27">
        <v>1855.6326489329422</v>
      </c>
      <c r="G30" s="27"/>
      <c r="H30" s="27">
        <v>5204.1751795286737</v>
      </c>
      <c r="I30" s="24">
        <f t="shared" si="0"/>
        <v>5775.1594491909609</v>
      </c>
    </row>
    <row r="31" spans="1:9" x14ac:dyDescent="0.3">
      <c r="A31" s="120"/>
      <c r="C31" s="142" t="s">
        <v>40</v>
      </c>
      <c r="D31" s="142">
        <v>2486.9100506549075</v>
      </c>
      <c r="E31" s="142">
        <v>485.53302404878605</v>
      </c>
      <c r="F31" s="142">
        <v>2549.3844363207158</v>
      </c>
      <c r="G31" s="142">
        <v>90.211635874821724</v>
      </c>
      <c r="H31" s="142">
        <v>5612.0391468992311</v>
      </c>
      <c r="I31" s="24">
        <f t="shared" si="0"/>
        <v>5775.1594491909609</v>
      </c>
    </row>
    <row r="32" spans="1:9" x14ac:dyDescent="0.3">
      <c r="A32" s="120"/>
      <c r="C32" s="27" t="s">
        <v>38</v>
      </c>
      <c r="D32" s="27">
        <v>2716.8374890679952</v>
      </c>
      <c r="E32" s="27">
        <v>432.63053914444089</v>
      </c>
      <c r="F32" s="27">
        <v>1801.9781422827912</v>
      </c>
      <c r="G32" s="27"/>
      <c r="H32" s="27">
        <v>4951.4461704952273</v>
      </c>
      <c r="I32" s="24">
        <f t="shared" si="0"/>
        <v>5775.1594491909609</v>
      </c>
    </row>
    <row r="33" spans="1:9" x14ac:dyDescent="0.3">
      <c r="A33" s="120"/>
      <c r="C33" s="142" t="s">
        <v>48</v>
      </c>
      <c r="D33" s="142">
        <v>3475.2995703870083</v>
      </c>
      <c r="E33" s="142">
        <v>505.77464035509922</v>
      </c>
      <c r="F33" s="142">
        <v>1829.8723995935611</v>
      </c>
      <c r="G33" s="142">
        <v>93.758311496158441</v>
      </c>
      <c r="H33" s="142">
        <v>5904.7049218318271</v>
      </c>
      <c r="I33" s="24">
        <f t="shared" si="0"/>
        <v>5775.1594491909609</v>
      </c>
    </row>
    <row r="34" spans="1:9" x14ac:dyDescent="0.3">
      <c r="A34" s="120"/>
      <c r="C34" s="27" t="s">
        <v>42</v>
      </c>
      <c r="D34" s="27">
        <v>3531.4936677609826</v>
      </c>
      <c r="E34" s="27">
        <v>358.51141684031705</v>
      </c>
      <c r="F34" s="27">
        <v>1622.4668839623446</v>
      </c>
      <c r="G34" s="27">
        <v>86.699799848931505</v>
      </c>
      <c r="H34" s="27">
        <v>5599.1717684125751</v>
      </c>
      <c r="I34" s="24">
        <f t="shared" si="0"/>
        <v>5775.1594491909609</v>
      </c>
    </row>
    <row r="35" spans="1:9" x14ac:dyDescent="0.3">
      <c r="C35" s="142" t="s">
        <v>56</v>
      </c>
      <c r="D35" s="142">
        <v>3456.1795537633698</v>
      </c>
      <c r="E35" s="142">
        <v>326.29857197630298</v>
      </c>
      <c r="F35" s="142">
        <v>1415.7705579648557</v>
      </c>
      <c r="G35" s="142">
        <v>97.862921875062682</v>
      </c>
      <c r="H35" s="142">
        <v>5296.1116055795919</v>
      </c>
      <c r="I35" s="24">
        <f t="shared" si="0"/>
        <v>5775.1594491909609</v>
      </c>
    </row>
    <row r="36" spans="1:9" x14ac:dyDescent="0.3">
      <c r="C36" s="27" t="s">
        <v>52</v>
      </c>
      <c r="D36" s="27">
        <v>2505.6427350668791</v>
      </c>
      <c r="E36" s="27">
        <v>314.28410005791039</v>
      </c>
      <c r="F36" s="27">
        <v>1623.9742086752638</v>
      </c>
      <c r="G36" s="27"/>
      <c r="H36" s="27">
        <v>4443.9010438000532</v>
      </c>
      <c r="I36" s="24">
        <f t="shared" si="0"/>
        <v>5775.1594491909609</v>
      </c>
    </row>
    <row r="37" spans="1:9" x14ac:dyDescent="0.3">
      <c r="C37" s="142" t="s">
        <v>57</v>
      </c>
      <c r="D37" s="142">
        <v>2729.0444340139247</v>
      </c>
      <c r="E37" s="142">
        <v>370.05528175441344</v>
      </c>
      <c r="F37" s="142">
        <v>1876.7862264987355</v>
      </c>
      <c r="G37" s="142">
        <v>98.878067224699464</v>
      </c>
      <c r="H37" s="142">
        <v>5074.7640094917724</v>
      </c>
      <c r="I37" s="24">
        <f t="shared" si="0"/>
        <v>5775.1594491909609</v>
      </c>
    </row>
    <row r="38" spans="1:9" x14ac:dyDescent="0.3">
      <c r="C38" s="27" t="s">
        <v>55</v>
      </c>
      <c r="D38" s="27">
        <v>2700.2584535088376</v>
      </c>
      <c r="E38" s="27">
        <v>369.17628249936377</v>
      </c>
      <c r="F38" s="27">
        <v>1785.963931217671</v>
      </c>
      <c r="G38" s="27">
        <v>54.031480426000208</v>
      </c>
      <c r="H38" s="27">
        <v>4909.4301476518722</v>
      </c>
      <c r="I38" s="24">
        <f t="shared" si="0"/>
        <v>5775.1594491909609</v>
      </c>
    </row>
    <row r="39" spans="1:9" x14ac:dyDescent="0.3">
      <c r="C39" s="142" t="s">
        <v>39</v>
      </c>
      <c r="D39" s="142">
        <v>2902.4054482344904</v>
      </c>
      <c r="E39" s="142">
        <v>340.51118809100274</v>
      </c>
      <c r="F39" s="142">
        <v>1705.1982232208802</v>
      </c>
      <c r="G39" s="142">
        <v>77.070048233796939</v>
      </c>
      <c r="H39" s="142">
        <v>5025.1849077801708</v>
      </c>
      <c r="I39" s="24">
        <f t="shared" si="0"/>
        <v>5775.1594491909609</v>
      </c>
    </row>
    <row r="40" spans="1:9" x14ac:dyDescent="0.3">
      <c r="C40" s="27" t="s">
        <v>41</v>
      </c>
      <c r="D40" s="27">
        <v>3093.6035056139167</v>
      </c>
      <c r="E40" s="27">
        <v>267.7270152588726</v>
      </c>
      <c r="F40" s="27">
        <v>1442.9590606289116</v>
      </c>
      <c r="G40" s="27"/>
      <c r="H40" s="27">
        <v>4804.2895815017009</v>
      </c>
      <c r="I40" s="24">
        <f t="shared" si="0"/>
        <v>5775.1594491909609</v>
      </c>
    </row>
    <row r="41" spans="1:9" x14ac:dyDescent="0.3">
      <c r="C41" s="142" t="s">
        <v>54</v>
      </c>
      <c r="D41" s="142">
        <v>2409.5981457289931</v>
      </c>
      <c r="E41" s="142">
        <v>316.27851740221877</v>
      </c>
      <c r="F41" s="142">
        <v>1677.562419889186</v>
      </c>
      <c r="G41" s="142">
        <v>77.356844790800722</v>
      </c>
      <c r="H41" s="142">
        <v>4480.7959278111985</v>
      </c>
      <c r="I41" s="24">
        <f t="shared" si="0"/>
        <v>5775.1594491909609</v>
      </c>
    </row>
    <row r="42" spans="1:9" x14ac:dyDescent="0.3">
      <c r="C42" s="27" t="s">
        <v>43</v>
      </c>
      <c r="D42" s="27">
        <v>3208.8993896436305</v>
      </c>
      <c r="E42" s="27">
        <v>328.88818210731972</v>
      </c>
      <c r="F42" s="27">
        <v>1550.7141018068367</v>
      </c>
      <c r="G42" s="27">
        <v>51.562239689823862</v>
      </c>
      <c r="H42" s="27">
        <v>5140.0639132476108</v>
      </c>
      <c r="I42" s="24">
        <f t="shared" si="0"/>
        <v>5775.1594491909609</v>
      </c>
    </row>
    <row r="43" spans="1:9" x14ac:dyDescent="0.3">
      <c r="C43" s="142" t="s">
        <v>53</v>
      </c>
      <c r="D43" s="142">
        <v>2544.9131893226695</v>
      </c>
      <c r="E43" s="142">
        <v>428.06933199302165</v>
      </c>
      <c r="F43" s="142">
        <v>1789.3542280801016</v>
      </c>
      <c r="G43" s="142">
        <v>78.095009160010633</v>
      </c>
      <c r="H43" s="142">
        <v>4840.4317585558028</v>
      </c>
      <c r="I43" s="24">
        <f t="shared" si="0"/>
        <v>5775.1594491909609</v>
      </c>
    </row>
    <row r="44" spans="1:9" x14ac:dyDescent="0.3">
      <c r="C44" s="27" t="s">
        <v>47</v>
      </c>
      <c r="D44" s="27">
        <v>2883.9414801376088</v>
      </c>
      <c r="E44" s="27">
        <v>279.81160865542887</v>
      </c>
      <c r="F44" s="27">
        <v>1428.5022007024627</v>
      </c>
      <c r="G44" s="27">
        <v>66.48163945324859</v>
      </c>
      <c r="H44" s="27">
        <v>4658.7369289487497</v>
      </c>
      <c r="I44" s="24">
        <f t="shared" si="0"/>
        <v>5775.1594491909609</v>
      </c>
    </row>
    <row r="45" spans="1:9" x14ac:dyDescent="0.3">
      <c r="C45" s="143" t="s">
        <v>60</v>
      </c>
      <c r="D45" s="143">
        <v>3472.3766748186003</v>
      </c>
      <c r="E45" s="143">
        <v>444.12497275725997</v>
      </c>
      <c r="F45" s="143">
        <v>1781.8940267385804</v>
      </c>
      <c r="G45" s="143">
        <v>76.763774876520301</v>
      </c>
      <c r="H45" s="143">
        <v>5775.1594491909609</v>
      </c>
      <c r="I45" s="24">
        <f t="shared" si="0"/>
        <v>5775.1594491909609</v>
      </c>
    </row>
    <row r="49" spans="12:17" x14ac:dyDescent="0.3">
      <c r="L49" s="1"/>
    </row>
    <row r="50" spans="12:17" x14ac:dyDescent="0.3">
      <c r="L50" s="1"/>
    </row>
    <row r="51" spans="12:17" x14ac:dyDescent="0.3">
      <c r="L51" s="1"/>
    </row>
    <row r="52" spans="12:17" x14ac:dyDescent="0.3">
      <c r="L52" s="1"/>
    </row>
    <row r="53" spans="12:17" x14ac:dyDescent="0.3">
      <c r="L53" s="1"/>
    </row>
    <row r="54" spans="12:17" x14ac:dyDescent="0.3">
      <c r="L54" s="1"/>
    </row>
    <row r="55" spans="12:17" x14ac:dyDescent="0.3">
      <c r="L55" s="1"/>
    </row>
    <row r="56" spans="12:17" x14ac:dyDescent="0.3">
      <c r="L56" s="1"/>
      <c r="M56" s="1"/>
      <c r="N56" s="1"/>
      <c r="O56" s="1"/>
      <c r="P56" s="1"/>
      <c r="Q56" s="1"/>
    </row>
    <row r="57" spans="12:17" x14ac:dyDescent="0.3">
      <c r="L57" s="1"/>
      <c r="M57" s="1"/>
      <c r="N57" s="1"/>
      <c r="O57" s="1"/>
      <c r="P57" s="1"/>
      <c r="Q57" s="1"/>
    </row>
    <row r="58" spans="12:17" x14ac:dyDescent="0.3">
      <c r="L58" s="1"/>
      <c r="M58" s="1"/>
      <c r="N58" s="1"/>
      <c r="O58" s="1"/>
      <c r="P58" s="1"/>
      <c r="Q58" s="1"/>
    </row>
    <row r="59" spans="12:17" x14ac:dyDescent="0.3">
      <c r="L59" s="1"/>
      <c r="M59" s="1"/>
      <c r="N59" s="1"/>
      <c r="O59" s="1"/>
      <c r="P59" s="1"/>
      <c r="Q59" s="1"/>
    </row>
    <row r="60" spans="12:17" x14ac:dyDescent="0.3">
      <c r="L60" s="1"/>
      <c r="M60" s="1"/>
      <c r="N60" s="1"/>
      <c r="O60" s="1"/>
      <c r="P60" s="1"/>
      <c r="Q60" s="1"/>
    </row>
    <row r="61" spans="12:17" x14ac:dyDescent="0.3">
      <c r="L61" s="1"/>
      <c r="M61" s="1"/>
      <c r="N61" s="1"/>
      <c r="O61" s="1"/>
      <c r="P61" s="1"/>
      <c r="Q61" s="1"/>
    </row>
    <row r="62" spans="12:17" x14ac:dyDescent="0.3">
      <c r="L62" s="1"/>
      <c r="M62" s="1"/>
      <c r="N62" s="1"/>
      <c r="O62" s="1"/>
      <c r="P62" s="1"/>
      <c r="Q62" s="1"/>
    </row>
    <row r="63" spans="12:17" x14ac:dyDescent="0.3">
      <c r="L63" s="1"/>
      <c r="M63" s="1"/>
      <c r="N63" s="1"/>
      <c r="O63" s="1"/>
      <c r="P63" s="1"/>
      <c r="Q63" s="1"/>
    </row>
    <row r="64" spans="12:17" x14ac:dyDescent="0.3">
      <c r="L64" s="1"/>
      <c r="M64" s="1"/>
      <c r="N64" s="1"/>
      <c r="O64" s="1"/>
      <c r="P64" s="1"/>
      <c r="Q64" s="1"/>
    </row>
    <row r="65" spans="12:17" x14ac:dyDescent="0.3">
      <c r="L65" s="1"/>
      <c r="M65" s="1"/>
      <c r="N65" s="1"/>
      <c r="O65" s="1"/>
      <c r="P65" s="1"/>
      <c r="Q65" s="1"/>
    </row>
    <row r="66" spans="12:17" x14ac:dyDescent="0.3">
      <c r="L66" s="1"/>
      <c r="M66" s="1"/>
      <c r="N66" s="1"/>
      <c r="O66" s="1"/>
      <c r="P66" s="1"/>
      <c r="Q66" s="1"/>
    </row>
    <row r="67" spans="12:17" x14ac:dyDescent="0.3">
      <c r="L67" s="1"/>
      <c r="M67" s="1"/>
      <c r="N67" s="1"/>
      <c r="O67" s="1"/>
      <c r="P67" s="1"/>
      <c r="Q67" s="1"/>
    </row>
    <row r="68" spans="12:17" x14ac:dyDescent="0.3">
      <c r="L68" s="1"/>
      <c r="M68" s="1"/>
      <c r="N68" s="1"/>
      <c r="O68" s="1"/>
      <c r="P68" s="1"/>
      <c r="Q68" s="1"/>
    </row>
    <row r="69" spans="12:17" x14ac:dyDescent="0.3">
      <c r="L69" s="1"/>
      <c r="M69" s="1"/>
      <c r="N69" s="1"/>
      <c r="O69" s="1"/>
      <c r="P69" s="1"/>
      <c r="Q69" s="1"/>
    </row>
    <row r="70" spans="12:17" x14ac:dyDescent="0.3">
      <c r="L70" s="1"/>
      <c r="M70" s="1"/>
      <c r="N70" s="1"/>
      <c r="O70" s="1"/>
      <c r="P70" s="1"/>
      <c r="Q70" s="1"/>
    </row>
    <row r="71" spans="12:17" x14ac:dyDescent="0.3">
      <c r="M71" s="1"/>
      <c r="N71" s="1"/>
      <c r="O71" s="1"/>
      <c r="P71" s="1"/>
      <c r="Q71" s="1"/>
    </row>
    <row r="72" spans="12:17" x14ac:dyDescent="0.3">
      <c r="M72" s="1"/>
      <c r="N72" s="1"/>
      <c r="O72" s="1"/>
      <c r="P72" s="1"/>
      <c r="Q72" s="1"/>
    </row>
    <row r="73" spans="12:17" x14ac:dyDescent="0.3">
      <c r="M73" s="1"/>
      <c r="N73" s="1"/>
      <c r="O73" s="1"/>
      <c r="P73" s="1"/>
      <c r="Q73" s="1"/>
    </row>
    <row r="74" spans="12:17" x14ac:dyDescent="0.3">
      <c r="M74" s="1"/>
      <c r="N74" s="1"/>
      <c r="O74" s="1"/>
      <c r="P74" s="1"/>
      <c r="Q74" s="1"/>
    </row>
    <row r="75" spans="12:17" x14ac:dyDescent="0.3">
      <c r="M75" s="1"/>
      <c r="N75" s="1"/>
      <c r="O75" s="1"/>
      <c r="P75" s="1"/>
      <c r="Q75" s="1"/>
    </row>
    <row r="76" spans="12:17" x14ac:dyDescent="0.3">
      <c r="M76" s="1"/>
      <c r="N76" s="1"/>
      <c r="O76" s="1"/>
      <c r="P76" s="1"/>
      <c r="Q76" s="1"/>
    </row>
    <row r="77" spans="12:17" x14ac:dyDescent="0.3">
      <c r="M77" s="1"/>
      <c r="N77" s="1"/>
      <c r="O77" s="1"/>
      <c r="P77" s="1"/>
      <c r="Q77" s="1"/>
    </row>
  </sheetData>
  <hyperlinks>
    <hyperlink ref="A25" location="'Regional utveckling'!A1" display="Regional utveckling" xr:uid="{00000000-0004-0000-1100-000000000000}"/>
    <hyperlink ref="A24" location="'Läkemedel'!A1" display="Läkemedel" xr:uid="{00000000-0004-0000-1100-000001000000}"/>
    <hyperlink ref="A23" location="'Övrig hälso- och sjukvård'!A1" display="Övrig hälso- och sjukvård" xr:uid="{00000000-0004-0000-1100-000002000000}"/>
    <hyperlink ref="A22" location="'Tandvård'!A1" display="Tandvård" xr:uid="{00000000-0004-0000-1100-000003000000}"/>
    <hyperlink ref="A21" location="'Specialiserad psykiatrisk vård'!A1" display="Specialiserad psykiatrisk vård" xr:uid="{00000000-0004-0000-1100-000004000000}"/>
    <hyperlink ref="A20" location="'Specialiserad somatisk vård'!A1" display="Specialiserad somatisk vård" xr:uid="{00000000-0004-0000-1100-000005000000}"/>
    <hyperlink ref="A19" location="'Vårdcentraler'!A1" display="Vårdcentraler" xr:uid="{00000000-0004-0000-1100-000006000000}"/>
    <hyperlink ref="A18" location="'Primärvård'!A1" display="Primärvård" xr:uid="{00000000-0004-0000-1100-000007000000}"/>
    <hyperlink ref="A17" location="'Vårdplatser'!A1" display="Vårdplatser" xr:uid="{00000000-0004-0000-1100-000008000000}"/>
    <hyperlink ref="A7" location="'Hälso- och sjukvård'!A1" display="Hälso- och sjukvård" xr:uid="{00000000-0004-0000-1100-000009000000}"/>
    <hyperlink ref="A6" location="'Kostnader och intäkter'!A1" display="Kostnader för" xr:uid="{00000000-0004-0000-1100-00000A000000}"/>
    <hyperlink ref="A5" location="'Regionernas ekonomi'!A1" display="Regionernas ekonomi" xr:uid="{00000000-0004-0000-1100-00000B000000}"/>
    <hyperlink ref="A26" location="'Trafik och infrastruktur'!A1" display="Trafik och infrastruktur, samt allmän regional utveckling" xr:uid="{00000000-0004-0000-1100-00000C000000}"/>
    <hyperlink ref="A27" location="'Utbildning och kultur'!A1" display="Utbildning och kultur" xr:uid="{00000000-0004-0000-1100-00000D000000}"/>
    <hyperlink ref="A4" location="Innehåll!A1" display="Innehåll" xr:uid="{00000000-0004-0000-1100-00000E000000}"/>
    <hyperlink ref="A8" location="'Hälso- och sjukvård 1'!A1" display="Hälso- och sjukvård 1" xr:uid="{3273F1E4-000C-4378-A61C-3BA4DC939ACB}"/>
    <hyperlink ref="A9" location="'Hälso- och sjukvård 2'!A1" display="Hälso- och sjukvård 2" xr:uid="{D0FEF446-AF77-4C6E-8883-B54B08F1C7CF}"/>
    <hyperlink ref="A10" location="'Hälso- och sjukvård 3'!A1" display="Hälso- och sjukvård 3" xr:uid="{54AA5C79-EED6-4F43-9CBA-1B8BEACCB854}"/>
    <hyperlink ref="A11" location="'Hälso- och sjukvård 4'!A1" display="Hälso- och sjukvård 4" xr:uid="{54148AD8-2951-4D23-8C78-C20E3CA4D08C}"/>
    <hyperlink ref="A12" location="'Hälso- och sjukvård 5'!A1" display="Hälso- och sjukvård 5" xr:uid="{8FF1A2FA-9425-42BC-BADB-0C29CC757A5E}"/>
    <hyperlink ref="A13" location="'Hälso- och sjukvård 6'!A1" display="Hälso- och sjukvård 6" xr:uid="{FE83F2B5-C60C-40D7-948D-4804089F6242}"/>
    <hyperlink ref="A14" location="'Hälso- och sjukvård 7'!A1" display="Hälso- och sjukvård 7" xr:uid="{F6A15C0F-046A-4786-B768-FA000D943864}"/>
    <hyperlink ref="A15" location="'Hälso- och sjukvård 8'!A1" display="Hälso- och sjukvård 8" xr:uid="{0E53B713-3F59-40CF-9A3D-D4E77D0BEA2B}"/>
    <hyperlink ref="A16" location="'Hälso- och sjukvård 9'!A1" display="Hälso- och sjukvård 9" xr:uid="{B78A2EF5-E2FC-4A30-8CC3-A016395E2087}"/>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1">
    <tabColor theme="6"/>
  </sheetPr>
  <dimension ref="A1:I34"/>
  <sheetViews>
    <sheetView showGridLines="0" showRowColHeaders="0" workbookViewId="0"/>
  </sheetViews>
  <sheetFormatPr defaultRowHeight="16.5" x14ac:dyDescent="0.3"/>
  <cols>
    <col min="1" max="1" width="59.5" customWidth="1"/>
    <col min="3" max="3" width="37.375" customWidth="1"/>
    <col min="4" max="4" width="10.125" bestFit="1" customWidth="1"/>
    <col min="5" max="5" width="9.875" bestFit="1" customWidth="1"/>
    <col min="6" max="6" width="9.75" bestFit="1" customWidth="1"/>
    <col min="7" max="8" width="10.125" bestFit="1" customWidth="1"/>
    <col min="9" max="9" width="10" bestFit="1" customWidth="1"/>
    <col min="10" max="10" width="9.75" customWidth="1"/>
    <col min="11" max="11" width="8.5" bestFit="1" customWidth="1"/>
  </cols>
  <sheetData>
    <row r="1" spans="1:9" ht="35.25" x14ac:dyDescent="0.5">
      <c r="A1" s="3" t="s">
        <v>4</v>
      </c>
    </row>
    <row r="2" spans="1:9" x14ac:dyDescent="0.3">
      <c r="A2" s="94"/>
      <c r="C2" s="4" t="s">
        <v>500</v>
      </c>
    </row>
    <row r="3" spans="1:9" x14ac:dyDescent="0.3">
      <c r="A3" s="94"/>
    </row>
    <row r="4" spans="1:9" x14ac:dyDescent="0.3">
      <c r="A4" s="16" t="s">
        <v>14</v>
      </c>
      <c r="C4" s="141" t="s">
        <v>70</v>
      </c>
      <c r="D4" s="141" t="s">
        <v>63</v>
      </c>
      <c r="E4" s="141" t="s">
        <v>64</v>
      </c>
      <c r="F4" s="141" t="s">
        <v>65</v>
      </c>
      <c r="G4" s="141" t="s">
        <v>66</v>
      </c>
      <c r="H4" s="141" t="s">
        <v>435</v>
      </c>
      <c r="I4" s="141" t="s">
        <v>487</v>
      </c>
    </row>
    <row r="5" spans="1:9" x14ac:dyDescent="0.3">
      <c r="A5" s="17" t="s">
        <v>0</v>
      </c>
      <c r="C5" s="28" t="s">
        <v>71</v>
      </c>
      <c r="D5" s="27"/>
      <c r="E5" s="27"/>
      <c r="F5" s="27"/>
      <c r="G5" s="27"/>
      <c r="H5" s="27"/>
      <c r="I5" s="27"/>
    </row>
    <row r="6" spans="1:9" x14ac:dyDescent="0.3">
      <c r="A6" s="17" t="s">
        <v>2</v>
      </c>
      <c r="C6" s="142" t="s">
        <v>8</v>
      </c>
      <c r="D6" s="153">
        <v>14361174</v>
      </c>
      <c r="E6" s="153">
        <v>14029257</v>
      </c>
      <c r="F6" s="153">
        <v>13431684</v>
      </c>
      <c r="G6" s="153">
        <v>13395737</v>
      </c>
      <c r="H6" s="153">
        <v>10619917</v>
      </c>
      <c r="I6" s="153">
        <v>11068906</v>
      </c>
    </row>
    <row r="7" spans="1:9" x14ac:dyDescent="0.3">
      <c r="A7" s="31" t="s">
        <v>4</v>
      </c>
      <c r="C7" s="102" t="s">
        <v>69</v>
      </c>
      <c r="D7" s="110"/>
      <c r="E7" s="110">
        <v>-2.311210768701779E-2</v>
      </c>
      <c r="F7" s="110">
        <v>-4.2594771768740138E-2</v>
      </c>
      <c r="G7" s="110">
        <v>-2.6762839268702271E-3</v>
      </c>
      <c r="H7" s="110">
        <v>-0.20721666900447508</v>
      </c>
      <c r="I7" s="110">
        <v>4.2278014037209516E-2</v>
      </c>
    </row>
    <row r="8" spans="1:9" x14ac:dyDescent="0.3">
      <c r="A8" s="21" t="s">
        <v>272</v>
      </c>
      <c r="C8" s="142" t="s">
        <v>13</v>
      </c>
      <c r="D8" s="153">
        <v>1148552</v>
      </c>
      <c r="E8" s="153">
        <v>1164979</v>
      </c>
      <c r="F8" s="153">
        <v>1147474</v>
      </c>
      <c r="G8" s="153">
        <v>1143447</v>
      </c>
      <c r="H8" s="153">
        <v>986109</v>
      </c>
      <c r="I8" s="153">
        <v>1026968</v>
      </c>
    </row>
    <row r="9" spans="1:9" x14ac:dyDescent="0.3">
      <c r="A9" s="21" t="s">
        <v>274</v>
      </c>
      <c r="C9" s="102" t="s">
        <v>69</v>
      </c>
      <c r="D9" s="110"/>
      <c r="E9" s="110">
        <v>1.4302356358266757E-2</v>
      </c>
      <c r="F9" s="110">
        <v>-1.502602192829227E-2</v>
      </c>
      <c r="G9" s="110">
        <v>-3.5094477086191058E-3</v>
      </c>
      <c r="H9" s="110">
        <v>-0.13759973133866282</v>
      </c>
      <c r="I9" s="110">
        <v>4.1434567578229178E-2</v>
      </c>
    </row>
    <row r="10" spans="1:9" x14ac:dyDescent="0.3">
      <c r="A10" s="21" t="s">
        <v>21</v>
      </c>
      <c r="C10" s="142" t="s">
        <v>12</v>
      </c>
      <c r="D10" s="153">
        <v>12832780</v>
      </c>
      <c r="E10" s="153">
        <v>12709546</v>
      </c>
      <c r="F10" s="153">
        <v>12427394</v>
      </c>
      <c r="G10" s="153">
        <v>12497264.266666666</v>
      </c>
      <c r="H10" s="153">
        <v>10830212.6</v>
      </c>
      <c r="I10" s="153">
        <v>11533298.849924359</v>
      </c>
    </row>
    <row r="11" spans="1:9" x14ac:dyDescent="0.3">
      <c r="A11" s="21" t="s">
        <v>15</v>
      </c>
      <c r="C11" s="102" t="s">
        <v>69</v>
      </c>
      <c r="D11" s="110"/>
      <c r="E11" s="110">
        <v>-9.6030634048117399E-3</v>
      </c>
      <c r="F11" s="110">
        <v>-2.2200006200064109E-2</v>
      </c>
      <c r="G11" s="110">
        <v>5.6222782239515115E-3</v>
      </c>
      <c r="H11" s="110">
        <v>-0.13339332761915826</v>
      </c>
      <c r="I11" s="110">
        <v>6.4918970281743121E-2</v>
      </c>
    </row>
    <row r="12" spans="1:9" x14ac:dyDescent="0.3">
      <c r="A12" s="21" t="s">
        <v>16</v>
      </c>
      <c r="C12" s="143" t="s">
        <v>67</v>
      </c>
      <c r="D12" s="143">
        <v>28342506</v>
      </c>
      <c r="E12" s="143">
        <v>27903782</v>
      </c>
      <c r="F12" s="143">
        <v>27010002</v>
      </c>
      <c r="G12" s="143">
        <v>27037636.266666666</v>
      </c>
      <c r="H12" s="143">
        <v>22438042.600000001</v>
      </c>
      <c r="I12" s="143">
        <v>23630274.849924359</v>
      </c>
    </row>
    <row r="13" spans="1:9" x14ac:dyDescent="0.3">
      <c r="A13" s="21" t="s">
        <v>17</v>
      </c>
      <c r="C13" s="102" t="s">
        <v>69</v>
      </c>
      <c r="D13" s="174"/>
      <c r="E13" s="110">
        <v>-1.5479365162699444E-2</v>
      </c>
      <c r="F13" s="110">
        <v>-3.2030783497376807E-2</v>
      </c>
      <c r="G13" s="110">
        <v>1.0231123517379108E-3</v>
      </c>
      <c r="H13" s="110">
        <v>-0.17011818715592644</v>
      </c>
      <c r="I13" s="110">
        <v>5.3134414225791599E-2</v>
      </c>
    </row>
    <row r="14" spans="1:9" x14ac:dyDescent="0.3">
      <c r="A14" s="21" t="s">
        <v>18</v>
      </c>
      <c r="C14" s="143" t="s">
        <v>72</v>
      </c>
      <c r="D14" s="229"/>
      <c r="E14" s="229"/>
      <c r="F14" s="229"/>
      <c r="G14" s="229"/>
      <c r="H14" s="229"/>
      <c r="I14" s="229"/>
    </row>
    <row r="15" spans="1:9" x14ac:dyDescent="0.3">
      <c r="A15" s="122" t="s">
        <v>20</v>
      </c>
      <c r="C15" s="27" t="s">
        <v>8</v>
      </c>
      <c r="D15" s="58">
        <v>27600705</v>
      </c>
      <c r="E15" s="58">
        <v>27902397</v>
      </c>
      <c r="F15" s="58">
        <v>28537432</v>
      </c>
      <c r="G15" s="58">
        <v>29265517</v>
      </c>
      <c r="H15" s="58">
        <v>25097604</v>
      </c>
      <c r="I15" s="58">
        <v>25225507</v>
      </c>
    </row>
    <row r="16" spans="1:9" x14ac:dyDescent="0.3">
      <c r="A16" s="21" t="s">
        <v>19</v>
      </c>
      <c r="C16" s="175" t="s">
        <v>69</v>
      </c>
      <c r="D16" s="149"/>
      <c r="E16" s="149">
        <v>1.0930590359920155E-2</v>
      </c>
      <c r="F16" s="149">
        <v>2.2759155781490743E-2</v>
      </c>
      <c r="G16" s="149">
        <v>2.5513332804437343E-2</v>
      </c>
      <c r="H16" s="149">
        <v>-0.14241720042054956</v>
      </c>
      <c r="I16" s="149">
        <v>5.0962235279511147E-3</v>
      </c>
    </row>
    <row r="17" spans="1:9" x14ac:dyDescent="0.3">
      <c r="A17" s="17" t="s">
        <v>6</v>
      </c>
      <c r="C17" s="27" t="s">
        <v>13</v>
      </c>
      <c r="D17" s="58">
        <v>4052559</v>
      </c>
      <c r="E17" s="58">
        <v>4129192</v>
      </c>
      <c r="F17" s="58">
        <v>4134932</v>
      </c>
      <c r="G17" s="58">
        <v>4223414</v>
      </c>
      <c r="H17" s="58">
        <v>3604294</v>
      </c>
      <c r="I17" s="58">
        <v>3615171</v>
      </c>
    </row>
    <row r="18" spans="1:9" x14ac:dyDescent="0.3">
      <c r="A18" s="17" t="s">
        <v>8</v>
      </c>
      <c r="C18" s="175" t="s">
        <v>69</v>
      </c>
      <c r="D18" s="149"/>
      <c r="E18" s="149">
        <v>1.8909780215414507E-2</v>
      </c>
      <c r="F18" s="149">
        <v>1.390102470410676E-3</v>
      </c>
      <c r="G18" s="149">
        <v>2.1398659034779773E-2</v>
      </c>
      <c r="H18" s="149">
        <v>-0.14659230660314143</v>
      </c>
      <c r="I18" s="149">
        <v>3.0177893368299033E-3</v>
      </c>
    </row>
    <row r="19" spans="1:9" x14ac:dyDescent="0.3">
      <c r="A19" s="17" t="s">
        <v>10</v>
      </c>
      <c r="C19" s="27" t="s">
        <v>12</v>
      </c>
      <c r="D19" s="58">
        <v>8028330</v>
      </c>
      <c r="E19" s="58">
        <v>8065232</v>
      </c>
      <c r="F19" s="58">
        <v>8021400</v>
      </c>
      <c r="G19" s="58">
        <v>8222684.4000000004</v>
      </c>
      <c r="H19" s="58">
        <v>6897781.4000000004</v>
      </c>
      <c r="I19" s="58">
        <v>7091638.415</v>
      </c>
    </row>
    <row r="20" spans="1:9" x14ac:dyDescent="0.3">
      <c r="A20" s="17" t="s">
        <v>12</v>
      </c>
      <c r="C20" s="175" t="s">
        <v>69</v>
      </c>
      <c r="D20" s="149"/>
      <c r="E20" s="149">
        <v>4.5964727409062659E-3</v>
      </c>
      <c r="F20" s="149">
        <v>-5.4346855738309826E-3</v>
      </c>
      <c r="G20" s="149">
        <v>2.5093425087889941E-2</v>
      </c>
      <c r="H20" s="149">
        <v>-0.16112779422739368</v>
      </c>
      <c r="I20" s="149">
        <v>2.8104256101824227E-2</v>
      </c>
    </row>
    <row r="21" spans="1:9" x14ac:dyDescent="0.3">
      <c r="A21" s="17" t="s">
        <v>13</v>
      </c>
      <c r="C21" s="27" t="s">
        <v>3</v>
      </c>
      <c r="D21" s="58">
        <v>911830</v>
      </c>
      <c r="E21" s="58">
        <v>928204</v>
      </c>
      <c r="F21" s="58">
        <v>922611</v>
      </c>
      <c r="G21" s="58">
        <v>923219</v>
      </c>
      <c r="H21" s="58">
        <v>817197</v>
      </c>
      <c r="I21" s="58">
        <v>801258</v>
      </c>
    </row>
    <row r="22" spans="1:9" x14ac:dyDescent="0.3">
      <c r="A22" s="17" t="s">
        <v>1</v>
      </c>
      <c r="C22" s="175" t="s">
        <v>69</v>
      </c>
      <c r="D22" s="149"/>
      <c r="E22" s="149">
        <v>1.7957294671155807E-2</v>
      </c>
      <c r="F22" s="149">
        <v>-6.0256150587586349E-3</v>
      </c>
      <c r="G22" s="149">
        <v>6.5899929656160617E-4</v>
      </c>
      <c r="H22" s="149">
        <v>-0.11483949095501718</v>
      </c>
      <c r="I22" s="149">
        <v>-1.9504476888681677E-2</v>
      </c>
    </row>
    <row r="23" spans="1:9" x14ac:dyDescent="0.3">
      <c r="A23" s="17" t="s">
        <v>3</v>
      </c>
      <c r="C23" s="28" t="s">
        <v>68</v>
      </c>
      <c r="D23" s="28">
        <v>40593424</v>
      </c>
      <c r="E23" s="28">
        <v>41025025</v>
      </c>
      <c r="F23" s="28">
        <v>41616375</v>
      </c>
      <c r="G23" s="28">
        <v>42634834.399999999</v>
      </c>
      <c r="H23" s="28">
        <v>36416876.399999999</v>
      </c>
      <c r="I23" s="28">
        <v>36733574.414999999</v>
      </c>
    </row>
    <row r="24" spans="1:9" x14ac:dyDescent="0.3">
      <c r="A24" s="17" t="s">
        <v>5</v>
      </c>
      <c r="C24" s="175" t="s">
        <v>69</v>
      </c>
      <c r="D24" s="149"/>
      <c r="E24" s="149">
        <v>1.0632288618964491E-2</v>
      </c>
      <c r="F24" s="149">
        <v>1.4414372690814935E-2</v>
      </c>
      <c r="G24" s="149">
        <v>2.4472563984729533E-2</v>
      </c>
      <c r="H24" s="149">
        <v>-0.1458421989320545</v>
      </c>
      <c r="I24" s="149">
        <v>8.6964629124534308E-3</v>
      </c>
    </row>
    <row r="25" spans="1:9" x14ac:dyDescent="0.3">
      <c r="A25" s="17" t="s">
        <v>7</v>
      </c>
      <c r="C25" s="30" t="s">
        <v>73</v>
      </c>
    </row>
    <row r="26" spans="1:9" x14ac:dyDescent="0.3">
      <c r="A26" s="17" t="s">
        <v>9</v>
      </c>
    </row>
    <row r="27" spans="1:9" x14ac:dyDescent="0.3">
      <c r="A27" s="119" t="s">
        <v>11</v>
      </c>
    </row>
    <row r="28" spans="1:9" x14ac:dyDescent="0.3">
      <c r="A28" s="120"/>
      <c r="C28" s="25"/>
    </row>
    <row r="29" spans="1:9" x14ac:dyDescent="0.3">
      <c r="A29" s="120"/>
    </row>
    <row r="30" spans="1:9" x14ac:dyDescent="0.3">
      <c r="A30" s="120"/>
    </row>
    <row r="31" spans="1:9" x14ac:dyDescent="0.3">
      <c r="A31" s="120"/>
    </row>
    <row r="32" spans="1:9" x14ac:dyDescent="0.3">
      <c r="A32" s="120"/>
    </row>
    <row r="33" spans="1:1" x14ac:dyDescent="0.3">
      <c r="A33" s="120"/>
    </row>
    <row r="34" spans="1:1" x14ac:dyDescent="0.3">
      <c r="A34" s="120"/>
    </row>
  </sheetData>
  <hyperlinks>
    <hyperlink ref="A25" location="'Regional utveckling'!A1" display="Regional utveckling" xr:uid="{00000000-0004-0000-1200-000000000000}"/>
    <hyperlink ref="A24" location="'Läkemedel'!A1" display="Läkemedel" xr:uid="{00000000-0004-0000-1200-000001000000}"/>
    <hyperlink ref="A23" location="'Övrig hälso- och sjukvård'!A1" display="Övrig hälso- och sjukvård" xr:uid="{00000000-0004-0000-1200-000002000000}"/>
    <hyperlink ref="A22" location="'Tandvård'!A1" display="Tandvård" xr:uid="{00000000-0004-0000-1200-000003000000}"/>
    <hyperlink ref="A21" location="'Specialiserad psykiatrisk vård'!A1" display="Specialiserad psykiatrisk vård" xr:uid="{00000000-0004-0000-1200-000004000000}"/>
    <hyperlink ref="A20" location="'Specialiserad somatisk vård'!A1" display="Specialiserad somatisk vård" xr:uid="{00000000-0004-0000-1200-000005000000}"/>
    <hyperlink ref="A19" location="'Vårdcentraler'!A1" display="Vårdcentraler" xr:uid="{00000000-0004-0000-1200-000006000000}"/>
    <hyperlink ref="A18" location="'Primärvård'!A1" display="Primärvård" xr:uid="{00000000-0004-0000-1200-000007000000}"/>
    <hyperlink ref="A17" location="'Vårdplatser'!A1" display="Vårdplatser" xr:uid="{00000000-0004-0000-1200-000008000000}"/>
    <hyperlink ref="A7" location="'Hälso- och sjukvård'!A1" display="Hälso- och sjukvård" xr:uid="{00000000-0004-0000-1200-000009000000}"/>
    <hyperlink ref="A6" location="'Kostnader och intäkter'!A1" display="Kostnader för" xr:uid="{00000000-0004-0000-1200-00000A000000}"/>
    <hyperlink ref="A5" location="'Regionernas ekonomi'!A1" display="Regionernas ekonomi" xr:uid="{00000000-0004-0000-1200-00000B000000}"/>
    <hyperlink ref="A26" location="'Trafik och infrastruktur'!A1" display="Trafik och infrastruktur, samt allmän regional utveckling" xr:uid="{00000000-0004-0000-1200-00000C000000}"/>
    <hyperlink ref="A27" location="'Utbildning och kultur'!A1" display="Utbildning och kultur" xr:uid="{00000000-0004-0000-1200-00000D000000}"/>
    <hyperlink ref="A4" location="Innehåll!A1" display="Innehåll" xr:uid="{00000000-0004-0000-1200-00000E000000}"/>
    <hyperlink ref="A8" location="'Hälso- och sjukvård 1'!A1" display="Hälso- och sjukvård 1" xr:uid="{7C7F8F13-8327-48DB-B20C-5418D557EC18}"/>
    <hyperlink ref="A9" location="'Hälso- och sjukvård 2'!A1" display="Hälso- och sjukvård 2" xr:uid="{DC511F9C-BB62-47C5-A250-71404B94190C}"/>
    <hyperlink ref="A10" location="'Hälso- och sjukvård 3'!A1" display="Hälso- och sjukvård 3" xr:uid="{60B3DBAA-4F5F-49A2-AFD2-5875AD183FD9}"/>
    <hyperlink ref="A11" location="'Hälso- och sjukvård 4'!A1" display="Hälso- och sjukvård 4" xr:uid="{8EAC389E-DB75-4DB4-99B2-AE7A2C4F624C}"/>
    <hyperlink ref="A12" location="'Hälso- och sjukvård 5'!A1" display="Hälso- och sjukvård 5" xr:uid="{3AE8289D-2974-49AE-88A1-A40522EF0A5F}"/>
    <hyperlink ref="A13" location="'Hälso- och sjukvård 6'!A1" display="Hälso- och sjukvård 6" xr:uid="{39AAE5B3-5705-4866-A625-2F87B786CF99}"/>
    <hyperlink ref="A14" location="'Hälso- och sjukvård 7'!A1" display="Hälso- och sjukvård 7" xr:uid="{AFC1447A-CFDA-4890-B46E-5F1C849D0A0E}"/>
    <hyperlink ref="A15" location="'Hälso- och sjukvård 8'!A1" display="Hälso- och sjukvård 8" xr:uid="{F59CA732-72A1-4538-98BB-1A197628D8A7}"/>
    <hyperlink ref="A16" location="'Hälso- och sjukvård 9'!A1" display="Hälso- och sjukvård 9" xr:uid="{BF7AC17A-9949-481A-A995-65DB55F0682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
    <tabColor theme="9"/>
  </sheetPr>
  <dimension ref="A1:R123"/>
  <sheetViews>
    <sheetView showGridLines="0" showRowColHeaders="0" zoomScaleNormal="100" workbookViewId="0"/>
  </sheetViews>
  <sheetFormatPr defaultRowHeight="16.5" x14ac:dyDescent="0.3"/>
  <cols>
    <col min="1" max="1" width="59.5" style="2" customWidth="1"/>
    <col min="3" max="3" width="30.75" customWidth="1"/>
  </cols>
  <sheetData>
    <row r="1" spans="1:18" ht="35.25" x14ac:dyDescent="0.5">
      <c r="A1" s="3" t="s">
        <v>0</v>
      </c>
      <c r="N1" s="61"/>
    </row>
    <row r="2" spans="1:18" x14ac:dyDescent="0.3">
      <c r="A2" s="94"/>
      <c r="B2" s="6"/>
      <c r="D2" s="53"/>
      <c r="E2" s="53"/>
      <c r="F2" s="53"/>
      <c r="G2" s="53"/>
      <c r="H2" s="53"/>
      <c r="I2" s="53"/>
      <c r="J2" s="53"/>
    </row>
    <row r="3" spans="1:18" x14ac:dyDescent="0.3">
      <c r="A3" s="94"/>
      <c r="D3" s="89"/>
      <c r="E3" s="89"/>
      <c r="F3" s="89"/>
      <c r="G3" s="89"/>
      <c r="H3" s="89"/>
      <c r="I3" s="89"/>
      <c r="J3" s="89"/>
      <c r="K3" s="85"/>
      <c r="L3" s="85"/>
      <c r="M3" s="85"/>
      <c r="N3" s="85"/>
      <c r="O3" s="85"/>
    </row>
    <row r="4" spans="1:18" x14ac:dyDescent="0.3">
      <c r="A4" s="16" t="s">
        <v>14</v>
      </c>
      <c r="C4" s="4" t="s">
        <v>376</v>
      </c>
      <c r="D4" s="89"/>
      <c r="E4" s="89"/>
      <c r="F4" s="89"/>
      <c r="G4" s="89"/>
      <c r="H4" s="89"/>
      <c r="I4" s="89"/>
      <c r="J4" s="89"/>
      <c r="K4" s="85"/>
      <c r="L4" s="85"/>
      <c r="M4" s="85"/>
      <c r="N4" s="85"/>
      <c r="O4" s="85"/>
    </row>
    <row r="5" spans="1:18" ht="15" customHeight="1" x14ac:dyDescent="0.3">
      <c r="A5" s="31" t="s">
        <v>0</v>
      </c>
      <c r="C5" s="307" t="s">
        <v>409</v>
      </c>
      <c r="D5" s="308"/>
      <c r="E5" s="308"/>
      <c r="F5" s="308"/>
      <c r="G5" s="308"/>
      <c r="H5" s="308"/>
      <c r="I5" s="308"/>
      <c r="J5" s="308"/>
      <c r="K5" s="85"/>
      <c r="L5" s="85"/>
      <c r="M5" s="85"/>
      <c r="N5" s="85"/>
      <c r="O5" s="85"/>
    </row>
    <row r="6" spans="1:18" x14ac:dyDescent="0.3">
      <c r="A6" s="21" t="s">
        <v>152</v>
      </c>
      <c r="C6" s="309"/>
      <c r="D6" s="309"/>
      <c r="E6" s="309"/>
      <c r="F6" s="309"/>
      <c r="G6" s="309"/>
      <c r="H6" s="309"/>
      <c r="I6" s="309"/>
      <c r="J6" s="309"/>
      <c r="K6" s="85"/>
      <c r="L6" s="85"/>
      <c r="M6" s="85"/>
      <c r="N6" s="85"/>
      <c r="O6" s="85"/>
    </row>
    <row r="7" spans="1:18" x14ac:dyDescent="0.3">
      <c r="A7" s="21" t="s">
        <v>153</v>
      </c>
      <c r="C7" s="309"/>
      <c r="D7" s="309"/>
      <c r="E7" s="309"/>
      <c r="F7" s="309"/>
      <c r="G7" s="309"/>
      <c r="H7" s="309"/>
      <c r="I7" s="309"/>
      <c r="J7" s="309"/>
      <c r="K7" s="85"/>
      <c r="L7" s="85"/>
      <c r="M7" s="85"/>
      <c r="N7" s="85"/>
      <c r="O7" s="85"/>
    </row>
    <row r="8" spans="1:18" x14ac:dyDescent="0.3">
      <c r="A8" s="21" t="s">
        <v>154</v>
      </c>
      <c r="C8" s="309"/>
      <c r="D8" s="309"/>
      <c r="E8" s="309"/>
      <c r="F8" s="309"/>
      <c r="G8" s="309"/>
      <c r="H8" s="309"/>
      <c r="I8" s="309"/>
      <c r="J8" s="309"/>
      <c r="K8" s="85"/>
      <c r="L8" s="85"/>
      <c r="M8" s="85"/>
      <c r="N8" s="85"/>
      <c r="O8" s="85"/>
    </row>
    <row r="9" spans="1:18" x14ac:dyDescent="0.3">
      <c r="A9" s="21" t="s">
        <v>155</v>
      </c>
      <c r="B9" s="6"/>
      <c r="C9" s="309"/>
      <c r="D9" s="309"/>
      <c r="E9" s="309"/>
      <c r="F9" s="309"/>
      <c r="G9" s="309"/>
      <c r="H9" s="309"/>
      <c r="I9" s="309"/>
      <c r="J9" s="309"/>
      <c r="K9" s="85"/>
      <c r="L9" s="85"/>
      <c r="M9" s="85"/>
      <c r="N9" s="85"/>
      <c r="O9" s="85"/>
      <c r="R9" s="78"/>
    </row>
    <row r="10" spans="1:18" x14ac:dyDescent="0.3">
      <c r="A10" s="17" t="s">
        <v>2</v>
      </c>
      <c r="C10" s="309"/>
      <c r="D10" s="309"/>
      <c r="E10" s="309"/>
      <c r="F10" s="309"/>
      <c r="G10" s="309"/>
      <c r="H10" s="309"/>
      <c r="I10" s="309"/>
      <c r="J10" s="309"/>
      <c r="K10" s="85"/>
      <c r="L10" s="85"/>
      <c r="M10" s="85"/>
      <c r="N10" s="85"/>
      <c r="O10" s="85"/>
    </row>
    <row r="11" spans="1:18" x14ac:dyDescent="0.3">
      <c r="A11" s="17" t="s">
        <v>4</v>
      </c>
      <c r="C11" s="309"/>
      <c r="D11" s="309"/>
      <c r="E11" s="309"/>
      <c r="F11" s="309"/>
      <c r="G11" s="309"/>
      <c r="H11" s="309"/>
      <c r="I11" s="309"/>
      <c r="J11" s="309"/>
      <c r="K11" s="85"/>
      <c r="L11" s="85"/>
      <c r="M11" s="85"/>
      <c r="N11" s="85"/>
      <c r="O11" s="85"/>
    </row>
    <row r="12" spans="1:18" x14ac:dyDescent="0.3">
      <c r="A12" s="17" t="s">
        <v>6</v>
      </c>
      <c r="C12" s="309"/>
      <c r="D12" s="309"/>
      <c r="E12" s="309"/>
      <c r="F12" s="309"/>
      <c r="G12" s="309"/>
      <c r="H12" s="309"/>
      <c r="I12" s="309"/>
      <c r="J12" s="309"/>
      <c r="K12" s="85"/>
      <c r="L12" s="85"/>
      <c r="M12" s="85"/>
      <c r="N12" s="85"/>
      <c r="O12" s="85"/>
    </row>
    <row r="13" spans="1:18" x14ac:dyDescent="0.3">
      <c r="A13" s="17" t="s">
        <v>8</v>
      </c>
      <c r="C13" s="309"/>
      <c r="D13" s="309"/>
      <c r="E13" s="309"/>
      <c r="F13" s="309"/>
      <c r="G13" s="309"/>
      <c r="H13" s="309"/>
      <c r="I13" s="309"/>
      <c r="J13" s="309"/>
      <c r="K13" s="85"/>
      <c r="L13" s="85"/>
      <c r="M13" s="85"/>
      <c r="N13" s="85"/>
      <c r="O13" s="85"/>
    </row>
    <row r="14" spans="1:18" x14ac:dyDescent="0.3">
      <c r="A14" s="17" t="s">
        <v>10</v>
      </c>
      <c r="B14" s="6"/>
      <c r="C14" s="309"/>
      <c r="D14" s="309"/>
      <c r="E14" s="309"/>
      <c r="F14" s="309"/>
      <c r="G14" s="309"/>
      <c r="H14" s="309"/>
      <c r="I14" s="309"/>
      <c r="J14" s="309"/>
      <c r="K14" s="85"/>
      <c r="L14" s="85"/>
      <c r="M14" s="85"/>
      <c r="N14" s="85"/>
      <c r="O14" s="85"/>
    </row>
    <row r="15" spans="1:18" x14ac:dyDescent="0.3">
      <c r="A15" s="17" t="s">
        <v>12</v>
      </c>
      <c r="B15" s="6"/>
      <c r="C15" s="309"/>
      <c r="D15" s="309"/>
      <c r="E15" s="309"/>
      <c r="F15" s="309"/>
      <c r="G15" s="309"/>
      <c r="H15" s="309"/>
      <c r="I15" s="309"/>
      <c r="J15" s="309"/>
      <c r="K15" s="85"/>
      <c r="L15" s="85"/>
      <c r="M15" s="85"/>
      <c r="N15" s="85"/>
      <c r="O15" s="85"/>
    </row>
    <row r="16" spans="1:18" x14ac:dyDescent="0.3">
      <c r="A16" s="17" t="s">
        <v>13</v>
      </c>
      <c r="B16" s="6"/>
      <c r="C16" s="309"/>
      <c r="D16" s="309"/>
      <c r="E16" s="309"/>
      <c r="F16" s="309"/>
      <c r="G16" s="309"/>
      <c r="H16" s="309"/>
      <c r="I16" s="309"/>
      <c r="J16" s="309"/>
      <c r="K16" s="85"/>
      <c r="L16" s="85"/>
      <c r="M16" s="85"/>
      <c r="N16" s="85"/>
      <c r="O16" s="85"/>
    </row>
    <row r="17" spans="1:15" x14ac:dyDescent="0.3">
      <c r="A17" s="17" t="s">
        <v>1</v>
      </c>
      <c r="B17" s="6"/>
      <c r="C17" s="309"/>
      <c r="D17" s="309"/>
      <c r="E17" s="309"/>
      <c r="F17" s="309"/>
      <c r="G17" s="309"/>
      <c r="H17" s="309"/>
      <c r="I17" s="309"/>
      <c r="J17" s="309"/>
      <c r="K17" s="85"/>
      <c r="L17" s="85"/>
      <c r="M17" s="85"/>
      <c r="N17" s="85"/>
      <c r="O17" s="85"/>
    </row>
    <row r="18" spans="1:15" x14ac:dyDescent="0.3">
      <c r="A18" s="17" t="s">
        <v>3</v>
      </c>
      <c r="B18" s="6"/>
      <c r="C18" s="309"/>
      <c r="D18" s="309"/>
      <c r="E18" s="309"/>
      <c r="F18" s="309"/>
      <c r="G18" s="309"/>
      <c r="H18" s="309"/>
      <c r="I18" s="309"/>
      <c r="J18" s="309"/>
      <c r="K18" s="85"/>
      <c r="L18" s="85"/>
      <c r="M18" s="85"/>
      <c r="N18" s="85"/>
      <c r="O18" s="85"/>
    </row>
    <row r="19" spans="1:15" x14ac:dyDescent="0.3">
      <c r="A19" s="17" t="s">
        <v>5</v>
      </c>
      <c r="B19" s="6"/>
      <c r="C19" s="309"/>
      <c r="D19" s="309"/>
      <c r="E19" s="309"/>
      <c r="F19" s="309"/>
      <c r="G19" s="309"/>
      <c r="H19" s="309"/>
      <c r="I19" s="309"/>
      <c r="J19" s="309"/>
      <c r="K19" s="85"/>
      <c r="L19" s="85"/>
      <c r="M19" s="85"/>
      <c r="N19" s="85"/>
      <c r="O19" s="85"/>
    </row>
    <row r="20" spans="1:15" x14ac:dyDescent="0.3">
      <c r="A20" s="17" t="s">
        <v>7</v>
      </c>
      <c r="B20" s="6"/>
      <c r="C20" s="309"/>
      <c r="D20" s="309"/>
      <c r="E20" s="309"/>
      <c r="F20" s="309"/>
      <c r="G20" s="309"/>
      <c r="H20" s="309"/>
      <c r="I20" s="309"/>
      <c r="J20" s="309"/>
      <c r="K20" s="85"/>
      <c r="L20" s="85"/>
      <c r="M20" s="85"/>
      <c r="N20" s="85"/>
      <c r="O20" s="85"/>
    </row>
    <row r="21" spans="1:15" x14ac:dyDescent="0.3">
      <c r="A21" s="17" t="s">
        <v>9</v>
      </c>
      <c r="B21" s="6"/>
      <c r="C21" s="309"/>
      <c r="D21" s="309"/>
      <c r="E21" s="309"/>
      <c r="F21" s="309"/>
      <c r="G21" s="309"/>
      <c r="H21" s="309"/>
      <c r="I21" s="309"/>
      <c r="J21" s="309"/>
      <c r="K21" s="85"/>
      <c r="L21" s="85"/>
      <c r="M21" s="85"/>
      <c r="N21" s="85"/>
      <c r="O21" s="85"/>
    </row>
    <row r="22" spans="1:15" x14ac:dyDescent="0.3">
      <c r="A22" s="119" t="s">
        <v>11</v>
      </c>
      <c r="B22" s="6"/>
      <c r="C22" s="309"/>
      <c r="D22" s="309"/>
      <c r="E22" s="309"/>
      <c r="F22" s="309"/>
      <c r="G22" s="309"/>
      <c r="H22" s="309"/>
      <c r="I22" s="309"/>
      <c r="J22" s="309"/>
      <c r="K22" s="85"/>
      <c r="L22" s="85"/>
      <c r="M22" s="85"/>
      <c r="N22" s="85"/>
      <c r="O22" s="85"/>
    </row>
    <row r="23" spans="1:15" x14ac:dyDescent="0.3">
      <c r="A23" s="120"/>
      <c r="B23" s="6"/>
      <c r="C23" s="309"/>
      <c r="D23" s="309"/>
      <c r="E23" s="309"/>
      <c r="F23" s="309"/>
      <c r="G23" s="309"/>
      <c r="H23" s="309"/>
      <c r="I23" s="309"/>
      <c r="J23" s="309"/>
      <c r="K23" s="85"/>
      <c r="L23" s="85"/>
      <c r="M23" s="85"/>
      <c r="N23" s="85"/>
      <c r="O23" s="85"/>
    </row>
    <row r="24" spans="1:15" x14ac:dyDescent="0.3">
      <c r="A24" s="120"/>
      <c r="B24" s="6"/>
      <c r="C24" s="309"/>
      <c r="D24" s="309"/>
      <c r="E24" s="309"/>
      <c r="F24" s="309"/>
      <c r="G24" s="309"/>
      <c r="H24" s="309"/>
      <c r="I24" s="309"/>
      <c r="J24" s="309"/>
      <c r="K24" s="85"/>
      <c r="L24" s="85"/>
      <c r="M24" s="85"/>
      <c r="N24" s="85"/>
      <c r="O24" s="85"/>
    </row>
    <row r="25" spans="1:15" x14ac:dyDescent="0.3">
      <c r="A25" s="120"/>
      <c r="B25" s="6"/>
      <c r="C25" s="309"/>
      <c r="D25" s="309"/>
      <c r="E25" s="309"/>
      <c r="F25" s="309"/>
      <c r="G25" s="309"/>
      <c r="H25" s="309"/>
      <c r="I25" s="309"/>
      <c r="J25" s="309"/>
      <c r="K25" s="85"/>
      <c r="L25" s="85"/>
      <c r="M25" s="85"/>
      <c r="N25" s="85"/>
      <c r="O25" s="85"/>
    </row>
    <row r="26" spans="1:15" x14ac:dyDescent="0.3">
      <c r="A26" s="120"/>
      <c r="B26" s="6"/>
      <c r="C26" s="309"/>
      <c r="D26" s="309"/>
      <c r="E26" s="309"/>
      <c r="F26" s="309"/>
      <c r="G26" s="309"/>
      <c r="H26" s="309"/>
      <c r="I26" s="309"/>
      <c r="J26" s="309"/>
      <c r="K26" s="85"/>
      <c r="L26" s="85"/>
      <c r="M26" s="85"/>
      <c r="N26" s="85"/>
      <c r="O26" s="85"/>
    </row>
    <row r="27" spans="1:15" x14ac:dyDescent="0.3">
      <c r="A27" s="120"/>
      <c r="B27" s="6"/>
      <c r="C27" s="85"/>
      <c r="D27" s="85"/>
      <c r="E27" s="85"/>
      <c r="F27" s="85"/>
      <c r="G27" s="85"/>
      <c r="H27" s="85"/>
      <c r="I27" s="85"/>
      <c r="J27" s="85"/>
      <c r="K27" s="85"/>
      <c r="L27" s="85"/>
      <c r="M27" s="85"/>
      <c r="N27" s="85"/>
      <c r="O27" s="85"/>
    </row>
    <row r="28" spans="1:15" x14ac:dyDescent="0.3">
      <c r="A28" s="120"/>
      <c r="B28" s="6"/>
      <c r="C28" s="85"/>
      <c r="D28" s="85"/>
      <c r="E28" s="85"/>
      <c r="F28" s="85"/>
      <c r="G28" s="85"/>
      <c r="H28" s="85"/>
      <c r="I28" s="85"/>
      <c r="J28" s="85"/>
      <c r="K28" s="85"/>
      <c r="L28" s="85"/>
      <c r="M28" s="85"/>
      <c r="N28" s="85"/>
      <c r="O28" s="85"/>
    </row>
    <row r="29" spans="1:15" x14ac:dyDescent="0.3">
      <c r="A29" s="120"/>
      <c r="B29" s="6"/>
      <c r="C29" s="85"/>
      <c r="D29" s="85"/>
      <c r="E29" s="85"/>
      <c r="F29" s="85"/>
      <c r="G29" s="85"/>
      <c r="H29" s="85"/>
      <c r="I29" s="85"/>
      <c r="J29" s="85"/>
      <c r="K29" s="85"/>
      <c r="L29" s="85"/>
      <c r="M29" s="85"/>
      <c r="N29" s="85"/>
      <c r="O29" s="85"/>
    </row>
    <row r="30" spans="1:15" x14ac:dyDescent="0.3">
      <c r="A30" s="120"/>
      <c r="B30" s="6"/>
      <c r="C30" s="85"/>
      <c r="D30" s="85"/>
      <c r="E30" s="85"/>
      <c r="F30" s="85"/>
      <c r="G30" s="85"/>
      <c r="H30" s="85"/>
      <c r="I30" s="85"/>
      <c r="J30" s="85"/>
      <c r="K30" s="85"/>
      <c r="L30" s="85"/>
      <c r="M30" s="85"/>
      <c r="N30" s="85"/>
      <c r="O30" s="85"/>
    </row>
    <row r="31" spans="1:15" x14ac:dyDescent="0.3">
      <c r="A31" s="120"/>
      <c r="B31" s="6"/>
      <c r="C31" s="85"/>
      <c r="D31" s="85"/>
      <c r="E31" s="85"/>
      <c r="F31" s="85"/>
      <c r="G31" s="85"/>
      <c r="H31" s="85"/>
      <c r="I31" s="85"/>
      <c r="J31" s="85"/>
      <c r="K31" s="85"/>
      <c r="L31" s="85"/>
      <c r="M31" s="85"/>
      <c r="N31" s="85"/>
      <c r="O31" s="85"/>
    </row>
    <row r="32" spans="1:15" x14ac:dyDescent="0.3">
      <c r="A32" s="120"/>
      <c r="B32" s="6"/>
      <c r="C32" s="85"/>
      <c r="D32" s="85"/>
      <c r="E32" s="85"/>
      <c r="F32" s="85"/>
      <c r="G32" s="85"/>
      <c r="H32" s="85"/>
      <c r="I32" s="85"/>
      <c r="J32" s="85"/>
      <c r="K32" s="85"/>
      <c r="L32" s="85"/>
      <c r="M32" s="85"/>
      <c r="N32" s="85"/>
      <c r="O32" s="85"/>
    </row>
    <row r="33" spans="1:15" x14ac:dyDescent="0.3">
      <c r="A33" s="120"/>
      <c r="B33" s="6"/>
      <c r="C33" s="85"/>
      <c r="D33" s="85"/>
      <c r="E33" s="85"/>
      <c r="F33" s="85"/>
      <c r="G33" s="85"/>
      <c r="H33" s="85"/>
      <c r="I33" s="85"/>
      <c r="J33" s="85"/>
      <c r="K33" s="85"/>
      <c r="L33" s="85"/>
      <c r="M33" s="85"/>
      <c r="N33" s="85"/>
      <c r="O33" s="85"/>
    </row>
    <row r="34" spans="1:15" x14ac:dyDescent="0.3">
      <c r="A34" s="120"/>
      <c r="B34" s="6"/>
      <c r="C34" s="85"/>
      <c r="D34" s="85"/>
      <c r="E34" s="85"/>
      <c r="F34" s="85"/>
      <c r="G34" s="85"/>
      <c r="H34" s="85"/>
      <c r="I34" s="85"/>
      <c r="J34" s="85"/>
      <c r="K34" s="85"/>
      <c r="L34" s="85"/>
      <c r="M34" s="85"/>
      <c r="N34" s="85"/>
      <c r="O34" s="85"/>
    </row>
    <row r="35" spans="1:15" x14ac:dyDescent="0.3">
      <c r="B35" s="6"/>
      <c r="C35" s="85"/>
      <c r="D35" s="85"/>
      <c r="E35" s="85"/>
      <c r="F35" s="85"/>
      <c r="G35" s="85"/>
      <c r="H35" s="85"/>
      <c r="I35" s="85"/>
      <c r="J35" s="85"/>
      <c r="K35" s="85"/>
      <c r="L35" s="85"/>
      <c r="M35" s="85"/>
      <c r="N35" s="85"/>
      <c r="O35" s="85"/>
    </row>
    <row r="36" spans="1:15" x14ac:dyDescent="0.3">
      <c r="B36" s="6"/>
      <c r="C36" s="85"/>
      <c r="D36" s="85"/>
      <c r="E36" s="85"/>
      <c r="F36" s="85"/>
      <c r="G36" s="85"/>
      <c r="H36" s="85"/>
      <c r="I36" s="85"/>
      <c r="J36" s="85"/>
      <c r="K36" s="85"/>
      <c r="L36" s="85"/>
      <c r="M36" s="85"/>
      <c r="N36" s="85"/>
      <c r="O36" s="85"/>
    </row>
    <row r="37" spans="1:15" x14ac:dyDescent="0.3">
      <c r="B37" s="6"/>
      <c r="C37" s="85"/>
      <c r="D37" s="85"/>
      <c r="E37" s="85"/>
      <c r="F37" s="85"/>
      <c r="G37" s="85"/>
      <c r="H37" s="85"/>
      <c r="I37" s="85"/>
      <c r="J37" s="85"/>
      <c r="K37" s="85"/>
      <c r="L37" s="85"/>
      <c r="M37" s="85"/>
      <c r="N37" s="85"/>
      <c r="O37" s="85"/>
    </row>
    <row r="38" spans="1:15" x14ac:dyDescent="0.3">
      <c r="B38" s="6"/>
      <c r="C38" s="85"/>
      <c r="D38" s="85"/>
      <c r="E38" s="85"/>
      <c r="F38" s="85"/>
      <c r="G38" s="85"/>
      <c r="H38" s="85"/>
      <c r="I38" s="85"/>
      <c r="J38" s="85"/>
      <c r="K38" s="85"/>
      <c r="L38" s="85"/>
      <c r="M38" s="85"/>
      <c r="N38" s="85"/>
      <c r="O38" s="85"/>
    </row>
    <row r="39" spans="1:15" x14ac:dyDescent="0.3">
      <c r="B39" s="6"/>
      <c r="C39" s="85"/>
      <c r="D39" s="85"/>
      <c r="E39" s="85"/>
      <c r="F39" s="85"/>
      <c r="G39" s="85"/>
      <c r="H39" s="85"/>
      <c r="I39" s="85"/>
      <c r="J39" s="85"/>
      <c r="K39" s="85"/>
      <c r="L39" s="85"/>
      <c r="M39" s="85"/>
      <c r="N39" s="85"/>
      <c r="O39" s="85"/>
    </row>
    <row r="40" spans="1:15" x14ac:dyDescent="0.3">
      <c r="B40" s="6"/>
      <c r="C40" s="85"/>
      <c r="D40" s="85"/>
      <c r="E40" s="85"/>
      <c r="F40" s="85"/>
      <c r="G40" s="85"/>
      <c r="H40" s="85"/>
      <c r="I40" s="85"/>
      <c r="J40" s="85"/>
      <c r="K40" s="85"/>
      <c r="L40" s="85"/>
      <c r="M40" s="85"/>
      <c r="N40" s="85"/>
      <c r="O40" s="85"/>
    </row>
    <row r="41" spans="1:15" x14ac:dyDescent="0.3">
      <c r="B41" s="6"/>
      <c r="C41" s="85"/>
      <c r="D41" s="85"/>
      <c r="E41" s="85"/>
      <c r="F41" s="85"/>
      <c r="G41" s="85"/>
      <c r="H41" s="85"/>
      <c r="I41" s="85"/>
      <c r="J41" s="85"/>
      <c r="K41" s="85"/>
      <c r="L41" s="85"/>
      <c r="M41" s="85"/>
      <c r="N41" s="85"/>
      <c r="O41" s="85"/>
    </row>
    <row r="42" spans="1:15" x14ac:dyDescent="0.3">
      <c r="B42" s="6"/>
      <c r="C42" s="85"/>
      <c r="D42" s="85"/>
      <c r="E42" s="85"/>
      <c r="F42" s="85"/>
      <c r="G42" s="85"/>
      <c r="H42" s="85"/>
      <c r="I42" s="85"/>
      <c r="J42" s="85"/>
      <c r="K42" s="85"/>
      <c r="L42" s="85"/>
      <c r="M42" s="85"/>
      <c r="N42" s="85"/>
      <c r="O42" s="85"/>
    </row>
    <row r="43" spans="1:15" x14ac:dyDescent="0.3">
      <c r="B43" s="6"/>
      <c r="C43" s="85"/>
      <c r="D43" s="85"/>
      <c r="E43" s="85"/>
      <c r="F43" s="85"/>
      <c r="G43" s="85"/>
      <c r="H43" s="85"/>
      <c r="I43" s="85"/>
      <c r="J43" s="85"/>
      <c r="K43" s="85"/>
      <c r="L43" s="85"/>
      <c r="M43" s="85"/>
      <c r="N43" s="85"/>
      <c r="O43" s="85"/>
    </row>
    <row r="44" spans="1:15" x14ac:dyDescent="0.3">
      <c r="B44" s="6"/>
      <c r="C44" s="85"/>
      <c r="D44" s="85"/>
      <c r="E44" s="85"/>
      <c r="F44" s="85"/>
      <c r="G44" s="85"/>
      <c r="H44" s="85"/>
      <c r="I44" s="85"/>
      <c r="J44" s="85"/>
      <c r="K44" s="85"/>
      <c r="L44" s="85"/>
      <c r="M44" s="85"/>
      <c r="N44" s="85"/>
      <c r="O44" s="85"/>
    </row>
    <row r="45" spans="1:15" x14ac:dyDescent="0.3">
      <c r="B45" s="6"/>
      <c r="C45" s="85"/>
      <c r="D45" s="85"/>
      <c r="E45" s="85"/>
      <c r="F45" s="85"/>
      <c r="G45" s="85"/>
      <c r="H45" s="85"/>
      <c r="I45" s="85"/>
      <c r="J45" s="85"/>
      <c r="K45" s="85"/>
      <c r="L45" s="85"/>
      <c r="M45" s="85"/>
      <c r="N45" s="85"/>
      <c r="O45" s="85"/>
    </row>
    <row r="46" spans="1:15" x14ac:dyDescent="0.3">
      <c r="B46" s="6"/>
      <c r="C46" s="85"/>
      <c r="D46" s="85"/>
      <c r="E46" s="85"/>
      <c r="F46" s="85"/>
      <c r="G46" s="85"/>
      <c r="H46" s="85"/>
      <c r="I46" s="85"/>
      <c r="J46" s="85"/>
      <c r="K46" s="85"/>
      <c r="L46" s="85"/>
      <c r="M46" s="85"/>
      <c r="N46" s="85"/>
      <c r="O46" s="85"/>
    </row>
    <row r="47" spans="1:15" x14ac:dyDescent="0.3">
      <c r="B47" s="6"/>
      <c r="C47" s="85"/>
      <c r="D47" s="85"/>
      <c r="E47" s="85"/>
      <c r="F47" s="85"/>
      <c r="G47" s="85"/>
      <c r="H47" s="85"/>
      <c r="I47" s="85"/>
      <c r="J47" s="85"/>
      <c r="K47" s="85"/>
      <c r="L47" s="85"/>
      <c r="M47" s="85"/>
      <c r="N47" s="85"/>
      <c r="O47" s="85"/>
    </row>
    <row r="48" spans="1:15" x14ac:dyDescent="0.3">
      <c r="B48" s="6"/>
      <c r="C48" s="85"/>
      <c r="D48" s="85"/>
      <c r="E48" s="85"/>
      <c r="F48" s="85"/>
      <c r="G48" s="85"/>
      <c r="H48" s="85"/>
      <c r="I48" s="85"/>
      <c r="J48" s="85"/>
      <c r="K48" s="85"/>
      <c r="L48" s="85"/>
      <c r="M48" s="85"/>
      <c r="N48" s="85"/>
      <c r="O48" s="85"/>
    </row>
    <row r="49" spans="2:15" x14ac:dyDescent="0.3">
      <c r="B49" s="6"/>
      <c r="C49" s="85"/>
      <c r="D49" s="85"/>
      <c r="E49" s="85"/>
      <c r="F49" s="85"/>
      <c r="G49" s="85"/>
      <c r="H49" s="85"/>
      <c r="I49" s="85"/>
      <c r="J49" s="85"/>
      <c r="K49" s="85"/>
      <c r="L49" s="85"/>
      <c r="M49" s="85"/>
      <c r="N49" s="85"/>
      <c r="O49" s="85"/>
    </row>
    <row r="50" spans="2:15" x14ac:dyDescent="0.3">
      <c r="B50" s="6"/>
      <c r="C50" s="85"/>
      <c r="D50" s="85"/>
      <c r="E50" s="85"/>
      <c r="F50" s="85"/>
      <c r="G50" s="85"/>
      <c r="H50" s="85"/>
      <c r="I50" s="85"/>
      <c r="J50" s="85"/>
      <c r="K50" s="85"/>
      <c r="L50" s="85"/>
      <c r="M50" s="85"/>
      <c r="N50" s="85"/>
      <c r="O50" s="85"/>
    </row>
    <row r="51" spans="2:15" x14ac:dyDescent="0.3">
      <c r="B51" s="6"/>
      <c r="C51" s="85"/>
      <c r="D51" s="85"/>
      <c r="E51" s="85"/>
      <c r="F51" s="85"/>
      <c r="G51" s="85"/>
      <c r="H51" s="85"/>
      <c r="I51" s="85"/>
      <c r="J51" s="85"/>
      <c r="K51" s="85"/>
      <c r="L51" s="85"/>
      <c r="M51" s="85"/>
      <c r="N51" s="85"/>
      <c r="O51" s="85"/>
    </row>
    <row r="52" spans="2:15" x14ac:dyDescent="0.3">
      <c r="B52" s="6"/>
      <c r="C52" s="85"/>
      <c r="D52" s="85"/>
      <c r="E52" s="85"/>
      <c r="F52" s="85"/>
      <c r="G52" s="85"/>
      <c r="H52" s="85"/>
      <c r="I52" s="85"/>
      <c r="J52" s="85"/>
      <c r="K52" s="85"/>
      <c r="L52" s="85"/>
      <c r="M52" s="85"/>
      <c r="N52" s="85"/>
      <c r="O52" s="85"/>
    </row>
    <row r="53" spans="2:15" x14ac:dyDescent="0.3">
      <c r="B53" s="6"/>
      <c r="C53" s="85"/>
      <c r="D53" s="85"/>
      <c r="E53" s="85"/>
      <c r="F53" s="85"/>
      <c r="G53" s="85"/>
      <c r="H53" s="85"/>
      <c r="I53" s="85"/>
      <c r="J53" s="85"/>
      <c r="K53" s="85"/>
      <c r="L53" s="85"/>
      <c r="M53" s="85"/>
      <c r="N53" s="85"/>
      <c r="O53" s="85"/>
    </row>
    <row r="54" spans="2:15" x14ac:dyDescent="0.3">
      <c r="B54" s="6"/>
      <c r="C54" s="85"/>
      <c r="D54" s="85"/>
      <c r="E54" s="85"/>
      <c r="F54" s="85"/>
      <c r="G54" s="85"/>
      <c r="H54" s="85"/>
      <c r="I54" s="85"/>
      <c r="J54" s="85"/>
      <c r="K54" s="85"/>
      <c r="L54" s="85"/>
      <c r="M54" s="85"/>
      <c r="N54" s="85"/>
      <c r="O54" s="85"/>
    </row>
    <row r="55" spans="2:15" x14ac:dyDescent="0.3">
      <c r="B55" s="6"/>
      <c r="C55" s="85"/>
      <c r="D55" s="85"/>
      <c r="E55" s="85"/>
      <c r="F55" s="85"/>
      <c r="G55" s="85"/>
      <c r="H55" s="85"/>
      <c r="I55" s="85"/>
      <c r="J55" s="85"/>
      <c r="K55" s="85"/>
      <c r="L55" s="85"/>
      <c r="M55" s="85"/>
      <c r="N55" s="85"/>
      <c r="O55" s="85"/>
    </row>
    <row r="56" spans="2:15" x14ac:dyDescent="0.3">
      <c r="B56" s="6"/>
      <c r="C56" s="85"/>
      <c r="D56" s="85"/>
      <c r="E56" s="85"/>
      <c r="F56" s="85"/>
      <c r="G56" s="85"/>
      <c r="H56" s="85"/>
      <c r="I56" s="85"/>
      <c r="J56" s="85"/>
      <c r="K56" s="85"/>
      <c r="L56" s="85"/>
      <c r="M56" s="85"/>
      <c r="N56" s="85"/>
      <c r="O56" s="85"/>
    </row>
    <row r="57" spans="2:15" x14ac:dyDescent="0.3">
      <c r="B57" s="6"/>
      <c r="C57" s="85"/>
      <c r="D57" s="85"/>
      <c r="E57" s="85"/>
      <c r="F57" s="85"/>
      <c r="G57" s="85"/>
      <c r="H57" s="85"/>
      <c r="I57" s="85"/>
      <c r="J57" s="85"/>
      <c r="K57" s="85"/>
      <c r="L57" s="85"/>
      <c r="M57" s="85"/>
      <c r="N57" s="85"/>
      <c r="O57" s="85"/>
    </row>
    <row r="58" spans="2:15" x14ac:dyDescent="0.3">
      <c r="B58" s="6"/>
      <c r="C58" s="85"/>
      <c r="D58" s="85"/>
      <c r="E58" s="85"/>
      <c r="F58" s="85"/>
      <c r="G58" s="85"/>
      <c r="H58" s="85"/>
      <c r="I58" s="85"/>
      <c r="J58" s="85"/>
      <c r="K58" s="85"/>
      <c r="L58" s="85"/>
      <c r="M58" s="85"/>
      <c r="N58" s="85"/>
      <c r="O58" s="85"/>
    </row>
    <row r="59" spans="2:15" x14ac:dyDescent="0.3">
      <c r="B59" s="6"/>
      <c r="C59" s="85"/>
      <c r="D59" s="85"/>
      <c r="E59" s="85"/>
      <c r="F59" s="85"/>
      <c r="G59" s="85"/>
      <c r="H59" s="85"/>
      <c r="I59" s="85"/>
      <c r="J59" s="85"/>
      <c r="K59" s="85"/>
      <c r="L59" s="85"/>
      <c r="M59" s="85"/>
      <c r="N59" s="85"/>
      <c r="O59" s="85"/>
    </row>
    <row r="60" spans="2:15" x14ac:dyDescent="0.3">
      <c r="B60" s="6"/>
      <c r="C60" s="85"/>
      <c r="D60" s="85"/>
      <c r="E60" s="85"/>
      <c r="F60" s="85"/>
      <c r="G60" s="85"/>
      <c r="H60" s="85"/>
      <c r="I60" s="85"/>
      <c r="J60" s="85"/>
      <c r="K60" s="85"/>
      <c r="L60" s="85"/>
      <c r="M60" s="85"/>
      <c r="N60" s="85"/>
      <c r="O60" s="85"/>
    </row>
    <row r="61" spans="2:15" x14ac:dyDescent="0.3">
      <c r="B61" s="6"/>
      <c r="C61" s="85"/>
      <c r="D61" s="85"/>
      <c r="E61" s="85"/>
      <c r="F61" s="85"/>
      <c r="G61" s="85"/>
      <c r="H61" s="85"/>
      <c r="I61" s="85"/>
      <c r="J61" s="85"/>
      <c r="K61" s="85"/>
      <c r="L61" s="85"/>
      <c r="M61" s="85"/>
      <c r="N61" s="85"/>
      <c r="O61" s="85"/>
    </row>
    <row r="62" spans="2:15" x14ac:dyDescent="0.3">
      <c r="B62" s="6"/>
      <c r="C62" s="85"/>
      <c r="D62" s="85"/>
      <c r="E62" s="85"/>
      <c r="F62" s="85"/>
      <c r="G62" s="85"/>
      <c r="H62" s="85"/>
      <c r="I62" s="85"/>
      <c r="J62" s="85"/>
      <c r="K62" s="85"/>
      <c r="L62" s="85"/>
      <c r="M62" s="85"/>
      <c r="N62" s="85"/>
      <c r="O62" s="85"/>
    </row>
    <row r="63" spans="2:15" x14ac:dyDescent="0.3">
      <c r="B63" s="6"/>
      <c r="C63" s="85"/>
      <c r="D63" s="85"/>
      <c r="E63" s="85"/>
      <c r="F63" s="85"/>
      <c r="G63" s="85"/>
      <c r="H63" s="85"/>
      <c r="I63" s="85"/>
      <c r="J63" s="85"/>
      <c r="K63" s="85"/>
      <c r="L63" s="85"/>
      <c r="M63" s="85"/>
      <c r="N63" s="85"/>
      <c r="O63" s="85"/>
    </row>
    <row r="64" spans="2:15" x14ac:dyDescent="0.3">
      <c r="B64" s="6"/>
      <c r="C64" s="85"/>
      <c r="D64" s="85"/>
      <c r="E64" s="85"/>
      <c r="F64" s="85"/>
      <c r="G64" s="85"/>
      <c r="H64" s="85"/>
      <c r="I64" s="85"/>
      <c r="J64" s="85"/>
      <c r="K64" s="85"/>
      <c r="L64" s="85"/>
      <c r="M64" s="85"/>
      <c r="N64" s="85"/>
      <c r="O64" s="85"/>
    </row>
    <row r="65" spans="2:15" x14ac:dyDescent="0.3">
      <c r="B65" s="6"/>
      <c r="C65" s="85"/>
      <c r="D65" s="85"/>
      <c r="E65" s="85"/>
      <c r="F65" s="85"/>
      <c r="G65" s="85"/>
      <c r="H65" s="85"/>
      <c r="I65" s="85"/>
      <c r="J65" s="85"/>
      <c r="K65" s="85"/>
      <c r="L65" s="85"/>
      <c r="M65" s="85"/>
      <c r="N65" s="85"/>
      <c r="O65" s="85"/>
    </row>
    <row r="66" spans="2:15" x14ac:dyDescent="0.3">
      <c r="B66" s="6"/>
      <c r="C66" s="85"/>
      <c r="D66" s="85"/>
      <c r="E66" s="85"/>
      <c r="F66" s="85"/>
      <c r="G66" s="85"/>
      <c r="H66" s="85"/>
      <c r="I66" s="85"/>
      <c r="J66" s="85"/>
      <c r="K66" s="85"/>
      <c r="L66" s="85"/>
      <c r="M66" s="85"/>
      <c r="N66" s="85"/>
      <c r="O66" s="85"/>
    </row>
    <row r="67" spans="2:15" x14ac:dyDescent="0.3">
      <c r="B67" s="6"/>
      <c r="C67" s="85"/>
      <c r="D67" s="85"/>
      <c r="E67" s="85"/>
      <c r="F67" s="85"/>
      <c r="G67" s="85"/>
      <c r="H67" s="85"/>
      <c r="I67" s="85"/>
      <c r="J67" s="85"/>
      <c r="K67" s="85"/>
      <c r="L67" s="85"/>
      <c r="M67" s="85"/>
      <c r="N67" s="85"/>
      <c r="O67" s="85"/>
    </row>
    <row r="68" spans="2:15" x14ac:dyDescent="0.3">
      <c r="B68" s="6"/>
      <c r="C68" s="85"/>
      <c r="D68" s="85"/>
      <c r="E68" s="85"/>
      <c r="F68" s="85"/>
      <c r="G68" s="85"/>
      <c r="H68" s="85"/>
      <c r="I68" s="85"/>
      <c r="J68" s="85"/>
      <c r="K68" s="85"/>
      <c r="L68" s="85"/>
      <c r="M68" s="85"/>
      <c r="N68" s="85"/>
      <c r="O68" s="85"/>
    </row>
    <row r="69" spans="2:15" x14ac:dyDescent="0.3">
      <c r="B69" s="6"/>
      <c r="C69" s="85"/>
      <c r="D69" s="85"/>
      <c r="E69" s="85"/>
      <c r="F69" s="85"/>
      <c r="G69" s="85"/>
      <c r="H69" s="85"/>
      <c r="I69" s="85"/>
      <c r="J69" s="85"/>
      <c r="K69" s="85"/>
      <c r="L69" s="85"/>
      <c r="M69" s="85"/>
      <c r="N69" s="85"/>
      <c r="O69" s="85"/>
    </row>
    <row r="70" spans="2:15" x14ac:dyDescent="0.3">
      <c r="B70" s="6"/>
      <c r="C70" s="85"/>
      <c r="D70" s="85"/>
      <c r="E70" s="85"/>
      <c r="F70" s="85"/>
      <c r="G70" s="85"/>
      <c r="H70" s="85"/>
      <c r="I70" s="85"/>
      <c r="J70" s="85"/>
      <c r="K70" s="85"/>
      <c r="L70" s="85"/>
      <c r="M70" s="85"/>
      <c r="N70" s="85"/>
      <c r="O70" s="85"/>
    </row>
    <row r="71" spans="2:15" x14ac:dyDescent="0.3">
      <c r="B71" s="6"/>
      <c r="C71" s="85"/>
      <c r="D71" s="85"/>
      <c r="E71" s="85"/>
      <c r="F71" s="85"/>
      <c r="G71" s="85"/>
      <c r="H71" s="85"/>
      <c r="I71" s="85"/>
      <c r="J71" s="85"/>
      <c r="K71" s="85"/>
      <c r="L71" s="85"/>
      <c r="M71" s="85"/>
      <c r="N71" s="85"/>
      <c r="O71" s="85"/>
    </row>
    <row r="72" spans="2:15" x14ac:dyDescent="0.3">
      <c r="C72" s="85"/>
      <c r="D72" s="85"/>
      <c r="E72" s="85"/>
      <c r="F72" s="85"/>
      <c r="G72" s="85"/>
      <c r="H72" s="85"/>
      <c r="I72" s="85"/>
      <c r="J72" s="85"/>
      <c r="K72" s="85"/>
      <c r="L72" s="85"/>
      <c r="M72" s="85"/>
      <c r="N72" s="85"/>
      <c r="O72" s="85"/>
    </row>
    <row r="73" spans="2:15" x14ac:dyDescent="0.3">
      <c r="C73" s="85"/>
      <c r="D73" s="85"/>
      <c r="E73" s="85"/>
      <c r="F73" s="85"/>
      <c r="G73" s="85"/>
      <c r="H73" s="85"/>
      <c r="I73" s="85"/>
      <c r="J73" s="85"/>
      <c r="K73" s="85"/>
      <c r="L73" s="85"/>
      <c r="M73" s="85"/>
      <c r="N73" s="85"/>
      <c r="O73" s="85"/>
    </row>
    <row r="74" spans="2:15" x14ac:dyDescent="0.3">
      <c r="C74" s="85"/>
      <c r="D74" s="85"/>
      <c r="E74" s="85"/>
      <c r="F74" s="85"/>
      <c r="G74" s="85"/>
      <c r="H74" s="85"/>
      <c r="I74" s="85"/>
      <c r="J74" s="85"/>
      <c r="K74" s="85"/>
      <c r="L74" s="85"/>
      <c r="M74" s="85"/>
      <c r="N74" s="85"/>
      <c r="O74" s="85"/>
    </row>
    <row r="75" spans="2:15" x14ac:dyDescent="0.3">
      <c r="C75" s="85"/>
      <c r="D75" s="85"/>
      <c r="E75" s="85"/>
      <c r="F75" s="85"/>
      <c r="G75" s="85"/>
      <c r="H75" s="85"/>
      <c r="I75" s="85"/>
      <c r="J75" s="85"/>
      <c r="K75" s="85"/>
      <c r="L75" s="85"/>
      <c r="M75" s="85"/>
      <c r="N75" s="85"/>
      <c r="O75" s="85"/>
    </row>
    <row r="76" spans="2:15" x14ac:dyDescent="0.3">
      <c r="C76" s="85"/>
      <c r="D76" s="85"/>
      <c r="E76" s="85"/>
      <c r="F76" s="85"/>
      <c r="G76" s="85"/>
      <c r="H76" s="85"/>
      <c r="I76" s="85"/>
      <c r="J76" s="85"/>
      <c r="K76" s="85"/>
      <c r="L76" s="85"/>
      <c r="M76" s="85"/>
      <c r="N76" s="85"/>
      <c r="O76" s="85"/>
    </row>
    <row r="77" spans="2:15" x14ac:dyDescent="0.3">
      <c r="C77" s="85"/>
      <c r="D77" s="85"/>
      <c r="E77" s="85"/>
      <c r="F77" s="85"/>
      <c r="G77" s="85"/>
      <c r="H77" s="85"/>
      <c r="I77" s="85"/>
      <c r="J77" s="85"/>
      <c r="K77" s="85"/>
      <c r="L77" s="85"/>
      <c r="M77" s="85"/>
      <c r="N77" s="85"/>
      <c r="O77" s="85"/>
    </row>
    <row r="78" spans="2:15" x14ac:dyDescent="0.3">
      <c r="C78" s="85"/>
      <c r="D78" s="85"/>
      <c r="E78" s="85"/>
      <c r="F78" s="85"/>
      <c r="G78" s="85"/>
      <c r="H78" s="85"/>
      <c r="I78" s="85"/>
      <c r="J78" s="85"/>
      <c r="K78" s="85"/>
      <c r="L78" s="85"/>
      <c r="M78" s="85"/>
      <c r="N78" s="85"/>
      <c r="O78" s="85"/>
    </row>
    <row r="79" spans="2:15" x14ac:dyDescent="0.3">
      <c r="C79" s="85"/>
      <c r="D79" s="85"/>
      <c r="E79" s="85"/>
      <c r="F79" s="85"/>
      <c r="G79" s="85"/>
      <c r="H79" s="85"/>
      <c r="I79" s="85"/>
      <c r="J79" s="85"/>
      <c r="K79" s="85"/>
      <c r="L79" s="85"/>
      <c r="M79" s="85"/>
      <c r="N79" s="85"/>
      <c r="O79" s="85"/>
    </row>
    <row r="80" spans="2:15" x14ac:dyDescent="0.3">
      <c r="C80" s="85"/>
      <c r="D80" s="85"/>
      <c r="E80" s="85"/>
      <c r="F80" s="85"/>
      <c r="G80" s="85"/>
      <c r="H80" s="85"/>
      <c r="I80" s="85"/>
      <c r="J80" s="85"/>
      <c r="K80" s="85"/>
      <c r="L80" s="85"/>
      <c r="M80" s="85"/>
      <c r="N80" s="85"/>
      <c r="O80" s="85"/>
    </row>
    <row r="81" spans="3:15" x14ac:dyDescent="0.3">
      <c r="C81" s="85"/>
      <c r="D81" s="85"/>
      <c r="E81" s="85"/>
      <c r="F81" s="85"/>
      <c r="G81" s="85"/>
      <c r="H81" s="85"/>
      <c r="I81" s="85"/>
      <c r="J81" s="85"/>
      <c r="K81" s="85"/>
      <c r="L81" s="85"/>
      <c r="M81" s="85"/>
      <c r="N81" s="85"/>
      <c r="O81" s="85"/>
    </row>
    <row r="82" spans="3:15" x14ac:dyDescent="0.3">
      <c r="C82" s="85"/>
      <c r="D82" s="85"/>
      <c r="E82" s="85"/>
      <c r="F82" s="85"/>
      <c r="G82" s="85"/>
      <c r="H82" s="85"/>
      <c r="I82" s="85"/>
      <c r="J82" s="85"/>
      <c r="K82" s="85"/>
      <c r="L82" s="85"/>
      <c r="M82" s="85"/>
      <c r="N82" s="85"/>
      <c r="O82" s="85"/>
    </row>
    <row r="83" spans="3:15" x14ac:dyDescent="0.3">
      <c r="C83" s="85"/>
      <c r="D83" s="85"/>
      <c r="E83" s="85"/>
      <c r="F83" s="85"/>
      <c r="G83" s="85"/>
      <c r="H83" s="85"/>
      <c r="I83" s="85"/>
      <c r="J83" s="85"/>
      <c r="K83" s="85"/>
      <c r="L83" s="85"/>
      <c r="M83" s="85"/>
      <c r="N83" s="85"/>
      <c r="O83" s="85"/>
    </row>
    <row r="84" spans="3:15" x14ac:dyDescent="0.3">
      <c r="C84" s="85"/>
      <c r="D84" s="85"/>
      <c r="E84" s="85"/>
      <c r="F84" s="85"/>
      <c r="G84" s="85"/>
      <c r="H84" s="85"/>
      <c r="I84" s="85"/>
      <c r="J84" s="85"/>
      <c r="K84" s="85"/>
      <c r="L84" s="85"/>
      <c r="M84" s="85"/>
      <c r="N84" s="85"/>
      <c r="O84" s="85"/>
    </row>
    <row r="85" spans="3:15" x14ac:dyDescent="0.3">
      <c r="C85" s="85"/>
      <c r="D85" s="85"/>
      <c r="E85" s="85"/>
      <c r="F85" s="85"/>
      <c r="G85" s="85"/>
      <c r="H85" s="85"/>
      <c r="I85" s="85"/>
      <c r="J85" s="85"/>
      <c r="K85" s="85"/>
      <c r="L85" s="85"/>
      <c r="M85" s="85"/>
      <c r="N85" s="85"/>
      <c r="O85" s="85"/>
    </row>
    <row r="86" spans="3:15" x14ac:dyDescent="0.3">
      <c r="C86" s="85"/>
      <c r="D86" s="85"/>
      <c r="E86" s="85"/>
      <c r="F86" s="85"/>
      <c r="G86" s="85"/>
      <c r="H86" s="85"/>
      <c r="I86" s="85"/>
      <c r="J86" s="85"/>
      <c r="K86" s="85"/>
      <c r="L86" s="85"/>
      <c r="M86" s="85"/>
      <c r="N86" s="85"/>
      <c r="O86" s="85"/>
    </row>
    <row r="87" spans="3:15" x14ac:dyDescent="0.3">
      <c r="C87" s="85"/>
      <c r="D87" s="85"/>
      <c r="E87" s="85"/>
      <c r="F87" s="85"/>
      <c r="G87" s="85"/>
      <c r="H87" s="85"/>
      <c r="I87" s="85"/>
      <c r="J87" s="85"/>
      <c r="K87" s="85"/>
      <c r="L87" s="85"/>
      <c r="M87" s="85"/>
      <c r="N87" s="85"/>
      <c r="O87" s="85"/>
    </row>
    <row r="88" spans="3:15" x14ac:dyDescent="0.3">
      <c r="C88" s="85"/>
      <c r="D88" s="85"/>
      <c r="E88" s="85"/>
      <c r="F88" s="85"/>
      <c r="G88" s="85"/>
      <c r="H88" s="85"/>
      <c r="I88" s="85"/>
      <c r="J88" s="85"/>
      <c r="K88" s="85"/>
      <c r="L88" s="85"/>
      <c r="M88" s="85"/>
      <c r="N88" s="85"/>
      <c r="O88" s="85"/>
    </row>
    <row r="89" spans="3:15" x14ac:dyDescent="0.3">
      <c r="C89" s="85"/>
      <c r="D89" s="85"/>
      <c r="E89" s="85"/>
      <c r="F89" s="85"/>
      <c r="G89" s="85"/>
      <c r="H89" s="85"/>
      <c r="I89" s="85"/>
      <c r="J89" s="85"/>
      <c r="K89" s="85"/>
      <c r="L89" s="85"/>
      <c r="M89" s="85"/>
      <c r="N89" s="85"/>
      <c r="O89" s="85"/>
    </row>
    <row r="90" spans="3:15" x14ac:dyDescent="0.3">
      <c r="C90" s="85"/>
      <c r="D90" s="85"/>
      <c r="E90" s="85"/>
      <c r="F90" s="85"/>
      <c r="G90" s="85"/>
      <c r="H90" s="85"/>
      <c r="I90" s="85"/>
      <c r="J90" s="85"/>
      <c r="K90" s="85"/>
      <c r="L90" s="85"/>
      <c r="M90" s="85"/>
      <c r="N90" s="85"/>
      <c r="O90" s="85"/>
    </row>
    <row r="91" spans="3:15" x14ac:dyDescent="0.3">
      <c r="C91" s="85"/>
      <c r="D91" s="85"/>
      <c r="E91" s="85"/>
      <c r="F91" s="85"/>
      <c r="G91" s="85"/>
      <c r="H91" s="85"/>
      <c r="I91" s="85"/>
      <c r="J91" s="85"/>
      <c r="K91" s="85"/>
      <c r="L91" s="85"/>
      <c r="M91" s="85"/>
      <c r="N91" s="85"/>
      <c r="O91" s="85"/>
    </row>
    <row r="92" spans="3:15" x14ac:dyDescent="0.3">
      <c r="C92" s="85"/>
      <c r="D92" s="85"/>
      <c r="E92" s="85"/>
      <c r="F92" s="85"/>
      <c r="G92" s="85"/>
      <c r="H92" s="85"/>
      <c r="I92" s="85"/>
      <c r="J92" s="85"/>
      <c r="K92" s="85"/>
      <c r="L92" s="85"/>
      <c r="M92" s="85"/>
      <c r="N92" s="85"/>
      <c r="O92" s="85"/>
    </row>
    <row r="93" spans="3:15" x14ac:dyDescent="0.3">
      <c r="C93" s="85"/>
      <c r="D93" s="85"/>
      <c r="E93" s="85"/>
      <c r="F93" s="85"/>
      <c r="G93" s="85"/>
      <c r="H93" s="85"/>
      <c r="I93" s="85"/>
      <c r="J93" s="85"/>
      <c r="K93" s="85"/>
      <c r="L93" s="85"/>
      <c r="M93" s="85"/>
      <c r="N93" s="85"/>
      <c r="O93" s="85"/>
    </row>
    <row r="94" spans="3:15" x14ac:dyDescent="0.3">
      <c r="C94" s="85"/>
      <c r="D94" s="85"/>
      <c r="E94" s="85"/>
      <c r="F94" s="85"/>
      <c r="G94" s="85"/>
      <c r="H94" s="85"/>
      <c r="I94" s="85"/>
      <c r="J94" s="85"/>
      <c r="K94" s="85"/>
      <c r="L94" s="85"/>
      <c r="M94" s="85"/>
      <c r="N94" s="85"/>
      <c r="O94" s="85"/>
    </row>
    <row r="95" spans="3:15" x14ac:dyDescent="0.3">
      <c r="C95" s="85"/>
      <c r="D95" s="85"/>
      <c r="E95" s="85"/>
      <c r="F95" s="85"/>
      <c r="G95" s="85"/>
      <c r="H95" s="85"/>
      <c r="I95" s="85"/>
      <c r="J95" s="85"/>
      <c r="K95" s="85"/>
      <c r="L95" s="85"/>
      <c r="M95" s="85"/>
      <c r="N95" s="85"/>
      <c r="O95" s="85"/>
    </row>
    <row r="96" spans="3:15" x14ac:dyDescent="0.3">
      <c r="C96" s="85"/>
      <c r="D96" s="85"/>
      <c r="E96" s="85"/>
      <c r="F96" s="85"/>
      <c r="G96" s="85"/>
      <c r="H96" s="85"/>
      <c r="I96" s="85"/>
      <c r="J96" s="85"/>
      <c r="K96" s="85"/>
      <c r="L96" s="85"/>
      <c r="M96" s="85"/>
      <c r="N96" s="85"/>
      <c r="O96" s="85"/>
    </row>
    <row r="97" spans="3:15" x14ac:dyDescent="0.3">
      <c r="C97" s="85"/>
      <c r="D97" s="85"/>
      <c r="E97" s="85"/>
      <c r="F97" s="85"/>
      <c r="G97" s="85"/>
      <c r="H97" s="85"/>
      <c r="I97" s="85"/>
      <c r="J97" s="85"/>
      <c r="K97" s="85"/>
      <c r="L97" s="85"/>
      <c r="M97" s="85"/>
      <c r="N97" s="85"/>
      <c r="O97" s="85"/>
    </row>
    <row r="98" spans="3:15" x14ac:dyDescent="0.3">
      <c r="C98" s="85"/>
      <c r="D98" s="85"/>
      <c r="E98" s="85"/>
      <c r="F98" s="85"/>
      <c r="G98" s="85"/>
      <c r="H98" s="85"/>
      <c r="I98" s="85"/>
      <c r="J98" s="85"/>
      <c r="K98" s="85"/>
      <c r="L98" s="85"/>
      <c r="M98" s="85"/>
      <c r="N98" s="85"/>
      <c r="O98" s="85"/>
    </row>
    <row r="99" spans="3:15" x14ac:dyDescent="0.3">
      <c r="C99" s="85"/>
      <c r="D99" s="85"/>
      <c r="E99" s="85"/>
      <c r="F99" s="85"/>
      <c r="G99" s="85"/>
      <c r="H99" s="85"/>
      <c r="I99" s="85"/>
      <c r="J99" s="85"/>
      <c r="K99" s="85"/>
      <c r="L99" s="85"/>
      <c r="M99" s="85"/>
      <c r="N99" s="85"/>
      <c r="O99" s="85"/>
    </row>
    <row r="100" spans="3:15" x14ac:dyDescent="0.3">
      <c r="C100" s="85"/>
      <c r="D100" s="85"/>
      <c r="E100" s="85"/>
      <c r="F100" s="85"/>
      <c r="G100" s="85"/>
      <c r="H100" s="85"/>
      <c r="I100" s="85"/>
      <c r="J100" s="85"/>
      <c r="K100" s="85"/>
      <c r="L100" s="85"/>
      <c r="M100" s="85"/>
      <c r="N100" s="85"/>
      <c r="O100" s="85"/>
    </row>
    <row r="101" spans="3:15" x14ac:dyDescent="0.3">
      <c r="C101" s="85"/>
      <c r="D101" s="85"/>
      <c r="E101" s="85"/>
      <c r="F101" s="85"/>
      <c r="G101" s="85"/>
      <c r="H101" s="85"/>
      <c r="I101" s="85"/>
      <c r="J101" s="85"/>
      <c r="K101" s="85"/>
      <c r="L101" s="85"/>
      <c r="M101" s="85"/>
      <c r="N101" s="85"/>
      <c r="O101" s="85"/>
    </row>
    <row r="102" spans="3:15" x14ac:dyDescent="0.3">
      <c r="C102" s="85"/>
      <c r="D102" s="85"/>
      <c r="E102" s="85"/>
      <c r="F102" s="85"/>
      <c r="G102" s="85"/>
      <c r="H102" s="85"/>
      <c r="I102" s="85"/>
      <c r="J102" s="85"/>
      <c r="K102" s="85"/>
      <c r="L102" s="85"/>
      <c r="M102" s="85"/>
      <c r="N102" s="85"/>
      <c r="O102" s="85"/>
    </row>
    <row r="103" spans="3:15" x14ac:dyDescent="0.3">
      <c r="C103" s="85"/>
      <c r="D103" s="85"/>
      <c r="E103" s="85"/>
      <c r="F103" s="85"/>
      <c r="G103" s="85"/>
      <c r="H103" s="85"/>
      <c r="I103" s="85"/>
      <c r="J103" s="85"/>
      <c r="K103" s="85"/>
      <c r="L103" s="85"/>
      <c r="M103" s="85"/>
      <c r="N103" s="85"/>
      <c r="O103" s="85"/>
    </row>
    <row r="104" spans="3:15" x14ac:dyDescent="0.3">
      <c r="C104" s="85"/>
      <c r="D104" s="85"/>
      <c r="E104" s="85"/>
      <c r="F104" s="85"/>
      <c r="G104" s="85"/>
      <c r="H104" s="85"/>
      <c r="I104" s="85"/>
      <c r="J104" s="85"/>
      <c r="K104" s="85"/>
      <c r="L104" s="85"/>
      <c r="M104" s="85"/>
      <c r="N104" s="85"/>
      <c r="O104" s="85"/>
    </row>
    <row r="105" spans="3:15" x14ac:dyDescent="0.3">
      <c r="C105" s="85"/>
      <c r="D105" s="85"/>
      <c r="E105" s="85"/>
      <c r="F105" s="85"/>
      <c r="G105" s="85"/>
      <c r="H105" s="85"/>
      <c r="I105" s="85"/>
      <c r="J105" s="85"/>
      <c r="K105" s="85"/>
      <c r="L105" s="85"/>
      <c r="M105" s="85"/>
      <c r="N105" s="85"/>
      <c r="O105" s="85"/>
    </row>
    <row r="106" spans="3:15" x14ac:dyDescent="0.3">
      <c r="C106" s="85"/>
      <c r="D106" s="85"/>
      <c r="E106" s="85"/>
      <c r="F106" s="85"/>
      <c r="G106" s="85"/>
      <c r="H106" s="85"/>
      <c r="I106" s="85"/>
      <c r="J106" s="85"/>
      <c r="K106" s="85"/>
      <c r="L106" s="85"/>
      <c r="M106" s="85"/>
      <c r="N106" s="85"/>
      <c r="O106" s="85"/>
    </row>
    <row r="107" spans="3:15" x14ac:dyDescent="0.3">
      <c r="C107" s="85"/>
      <c r="D107" s="85"/>
      <c r="E107" s="85"/>
      <c r="F107" s="85"/>
      <c r="G107" s="85"/>
      <c r="H107" s="85"/>
      <c r="I107" s="85"/>
      <c r="J107" s="85"/>
      <c r="K107" s="85"/>
      <c r="L107" s="85"/>
      <c r="M107" s="85"/>
      <c r="N107" s="85"/>
      <c r="O107" s="85"/>
    </row>
    <row r="108" spans="3:15" x14ac:dyDescent="0.3">
      <c r="C108" s="85"/>
      <c r="D108" s="85"/>
      <c r="E108" s="85"/>
      <c r="F108" s="85"/>
      <c r="G108" s="85"/>
      <c r="H108" s="85"/>
      <c r="I108" s="85"/>
      <c r="J108" s="85"/>
      <c r="K108" s="85"/>
      <c r="L108" s="85"/>
      <c r="M108" s="85"/>
      <c r="N108" s="85"/>
      <c r="O108" s="85"/>
    </row>
    <row r="109" spans="3:15" x14ac:dyDescent="0.3">
      <c r="C109" s="85"/>
      <c r="D109" s="85"/>
      <c r="E109" s="85"/>
      <c r="F109" s="85"/>
      <c r="G109" s="85"/>
      <c r="H109" s="85"/>
      <c r="I109" s="85"/>
      <c r="J109" s="85"/>
      <c r="K109" s="85"/>
      <c r="L109" s="85"/>
      <c r="M109" s="85"/>
      <c r="N109" s="85"/>
      <c r="O109" s="85"/>
    </row>
    <row r="110" spans="3:15" x14ac:dyDescent="0.3">
      <c r="C110" s="85"/>
      <c r="D110" s="85"/>
      <c r="E110" s="85"/>
      <c r="F110" s="85"/>
      <c r="G110" s="85"/>
      <c r="H110" s="85"/>
      <c r="I110" s="85"/>
      <c r="J110" s="85"/>
      <c r="K110" s="85"/>
      <c r="L110" s="85"/>
      <c r="M110" s="85"/>
      <c r="N110" s="85"/>
      <c r="O110" s="85"/>
    </row>
    <row r="111" spans="3:15" x14ac:dyDescent="0.3">
      <c r="C111" s="85"/>
      <c r="D111" s="85"/>
      <c r="E111" s="85"/>
      <c r="F111" s="85"/>
      <c r="G111" s="85"/>
      <c r="H111" s="85"/>
      <c r="I111" s="85"/>
      <c r="J111" s="85"/>
      <c r="K111" s="85"/>
      <c r="L111" s="85"/>
      <c r="M111" s="85"/>
      <c r="N111" s="85"/>
      <c r="O111" s="85"/>
    </row>
    <row r="112" spans="3:15" x14ac:dyDescent="0.3">
      <c r="C112" s="85"/>
      <c r="D112" s="85"/>
      <c r="E112" s="85"/>
      <c r="F112" s="85"/>
      <c r="G112" s="85"/>
      <c r="H112" s="85"/>
      <c r="I112" s="85"/>
      <c r="J112" s="85"/>
      <c r="K112" s="85"/>
      <c r="L112" s="85"/>
      <c r="M112" s="85"/>
      <c r="N112" s="85"/>
      <c r="O112" s="85"/>
    </row>
    <row r="113" spans="3:15" x14ac:dyDescent="0.3">
      <c r="C113" s="85"/>
      <c r="D113" s="85"/>
      <c r="E113" s="85"/>
      <c r="F113" s="85"/>
      <c r="G113" s="85"/>
      <c r="H113" s="85"/>
      <c r="I113" s="85"/>
      <c r="J113" s="85"/>
      <c r="K113" s="85"/>
      <c r="L113" s="85"/>
      <c r="M113" s="85"/>
      <c r="N113" s="85"/>
      <c r="O113" s="85"/>
    </row>
    <row r="114" spans="3:15" x14ac:dyDescent="0.3">
      <c r="C114" s="85"/>
      <c r="D114" s="85"/>
      <c r="E114" s="85"/>
      <c r="F114" s="85"/>
      <c r="G114" s="85"/>
      <c r="H114" s="85"/>
      <c r="I114" s="85"/>
      <c r="J114" s="85"/>
      <c r="K114" s="85"/>
      <c r="L114" s="85"/>
      <c r="M114" s="85"/>
      <c r="N114" s="85"/>
      <c r="O114" s="85"/>
    </row>
    <row r="115" spans="3:15" x14ac:dyDescent="0.3">
      <c r="C115" s="85"/>
      <c r="D115" s="85"/>
      <c r="E115" s="85"/>
      <c r="F115" s="85"/>
      <c r="G115" s="85"/>
      <c r="H115" s="85"/>
      <c r="I115" s="85"/>
      <c r="J115" s="85"/>
      <c r="K115" s="85"/>
      <c r="L115" s="85"/>
      <c r="M115" s="85"/>
      <c r="N115" s="85"/>
      <c r="O115" s="85"/>
    </row>
    <row r="116" spans="3:15" x14ac:dyDescent="0.3">
      <c r="C116" s="85"/>
      <c r="D116" s="85"/>
      <c r="E116" s="85"/>
      <c r="F116" s="85"/>
      <c r="G116" s="85"/>
      <c r="H116" s="85"/>
      <c r="I116" s="85"/>
      <c r="J116" s="85"/>
      <c r="K116" s="85"/>
      <c r="L116" s="85"/>
      <c r="M116" s="85"/>
      <c r="N116" s="85"/>
      <c r="O116" s="85"/>
    </row>
    <row r="117" spans="3:15" x14ac:dyDescent="0.3">
      <c r="C117" s="85"/>
      <c r="D117" s="85"/>
      <c r="E117" s="85"/>
      <c r="F117" s="85"/>
      <c r="G117" s="85"/>
      <c r="H117" s="85"/>
      <c r="I117" s="85"/>
      <c r="J117" s="85"/>
      <c r="K117" s="85"/>
      <c r="L117" s="85"/>
      <c r="M117" s="85"/>
      <c r="N117" s="85"/>
      <c r="O117" s="85"/>
    </row>
    <row r="118" spans="3:15" x14ac:dyDescent="0.3">
      <c r="C118" s="85"/>
      <c r="D118" s="85"/>
      <c r="E118" s="85"/>
      <c r="F118" s="85"/>
      <c r="G118" s="85"/>
      <c r="H118" s="85"/>
      <c r="I118" s="85"/>
      <c r="J118" s="85"/>
      <c r="K118" s="85"/>
      <c r="L118" s="85"/>
      <c r="M118" s="85"/>
      <c r="N118" s="85"/>
      <c r="O118" s="85"/>
    </row>
    <row r="119" spans="3:15" x14ac:dyDescent="0.3">
      <c r="C119" s="85"/>
      <c r="D119" s="85"/>
      <c r="E119" s="85"/>
      <c r="F119" s="85"/>
      <c r="G119" s="85"/>
      <c r="H119" s="85"/>
      <c r="I119" s="85"/>
      <c r="J119" s="85"/>
      <c r="K119" s="85"/>
      <c r="L119" s="85"/>
      <c r="M119" s="85"/>
      <c r="N119" s="85"/>
      <c r="O119" s="85"/>
    </row>
    <row r="120" spans="3:15" x14ac:dyDescent="0.3">
      <c r="C120" s="85"/>
      <c r="D120" s="85"/>
      <c r="E120" s="85"/>
      <c r="F120" s="85"/>
      <c r="G120" s="85"/>
      <c r="H120" s="85"/>
      <c r="I120" s="85"/>
      <c r="J120" s="85"/>
      <c r="K120" s="85"/>
      <c r="L120" s="85"/>
      <c r="M120" s="85"/>
      <c r="N120" s="85"/>
      <c r="O120" s="85"/>
    </row>
    <row r="121" spans="3:15" x14ac:dyDescent="0.3">
      <c r="C121" s="85"/>
      <c r="D121" s="85"/>
      <c r="E121" s="85"/>
      <c r="F121" s="85"/>
      <c r="G121" s="85"/>
      <c r="H121" s="85"/>
      <c r="I121" s="85"/>
      <c r="J121" s="85"/>
      <c r="K121" s="85"/>
      <c r="L121" s="85"/>
      <c r="M121" s="85"/>
      <c r="N121" s="85"/>
      <c r="O121" s="85"/>
    </row>
    <row r="122" spans="3:15" x14ac:dyDescent="0.3">
      <c r="C122" s="85"/>
      <c r="D122" s="85"/>
      <c r="E122" s="85"/>
      <c r="F122" s="85"/>
      <c r="G122" s="85"/>
      <c r="H122" s="85"/>
      <c r="I122" s="85"/>
      <c r="J122" s="85"/>
      <c r="K122" s="85"/>
      <c r="L122" s="85"/>
      <c r="M122" s="85"/>
      <c r="N122" s="85"/>
      <c r="O122" s="85"/>
    </row>
    <row r="123" spans="3:15" x14ac:dyDescent="0.3">
      <c r="C123" s="85"/>
      <c r="D123" s="85"/>
      <c r="E123" s="85"/>
      <c r="F123" s="85"/>
      <c r="G123" s="85"/>
      <c r="H123" s="85"/>
      <c r="I123" s="85"/>
      <c r="J123" s="85"/>
      <c r="K123" s="85"/>
      <c r="L123" s="85"/>
      <c r="M123" s="85"/>
      <c r="N123" s="85"/>
      <c r="O123" s="85"/>
    </row>
  </sheetData>
  <mergeCells count="1">
    <mergeCell ref="C5:J26"/>
  </mergeCells>
  <conditionalFormatting sqref="A3">
    <cfRule type="colorScale" priority="1">
      <colorScale>
        <cfvo type="min"/>
        <cfvo type="percentile" val="50"/>
        <cfvo type="max"/>
        <color theme="3"/>
        <color theme="3" tint="0.79995117038483843"/>
        <color theme="0"/>
      </colorScale>
    </cfRule>
  </conditionalFormatting>
  <hyperlinks>
    <hyperlink ref="A20" location="'Regional utveckling'!A1" display="Regional utveckling" xr:uid="{00000000-0004-0000-0100-000000000000}"/>
    <hyperlink ref="A19" location="'Läkemedel'!A1" display="Läkemedel" xr:uid="{00000000-0004-0000-0100-000001000000}"/>
    <hyperlink ref="A18" location="'Övrig hälso- och sjukvård'!A1" display="Övrig hälso- och sjukvård" xr:uid="{00000000-0004-0000-0100-000002000000}"/>
    <hyperlink ref="A17" location="'Tandvård'!A1" display="Tandvård" xr:uid="{00000000-0004-0000-0100-000003000000}"/>
    <hyperlink ref="A16" location="'Specialiserad psykiatrisk vård'!A1" display="Specialiserad psykiatrisk vård" xr:uid="{00000000-0004-0000-0100-000004000000}"/>
    <hyperlink ref="A15" location="'Specialiserad somatisk vård'!A1" display="Specialiserad somatisk vård" xr:uid="{00000000-0004-0000-0100-000005000000}"/>
    <hyperlink ref="A14" location="'Vårdcentraler'!A1" display="Vårdcentraler" xr:uid="{00000000-0004-0000-0100-000006000000}"/>
    <hyperlink ref="A13" location="'Primärvård'!A1" display="Primärvård" xr:uid="{00000000-0004-0000-0100-000007000000}"/>
    <hyperlink ref="A12" location="'Vårdplatser'!A1" display="Vårdplatser" xr:uid="{00000000-0004-0000-0100-000008000000}"/>
    <hyperlink ref="A11" location="'Hälso- och sjukvård'!A1" display="Hälso- och sjukvård" xr:uid="{00000000-0004-0000-0100-000009000000}"/>
    <hyperlink ref="A5" location="'Regionernas ekonomi'!A1" display="Regionernas ekonomi" xr:uid="{00000000-0004-0000-0100-00000B000000}"/>
    <hyperlink ref="A21" location="'Trafik och infrastruktur'!A1" display="Trafik och infrastruktur, samt allmän regional utveckling" xr:uid="{00000000-0004-0000-0100-00000C000000}"/>
    <hyperlink ref="A22" location="'Utbildning och kultur'!A1" display="Utbildning och kultur" xr:uid="{00000000-0004-0000-0100-00000D000000}"/>
    <hyperlink ref="A4" location="Innehåll!A1" display="Innehåll" xr:uid="{00000000-0004-0000-0100-00000E000000}"/>
    <hyperlink ref="A6" location="'Kostnader och intäkter'!A1" display="Resultaträkning" xr:uid="{00000000-0004-0000-0100-00000F000000}"/>
    <hyperlink ref="A7" location="'Balansräkning'!A1" display="Balansräkning" xr:uid="{00000000-0004-0000-0100-000010000000}"/>
    <hyperlink ref="A8" location="'kostnadsslag'!A1" display="kostnadsslag" xr:uid="{00000000-0004-0000-0100-000011000000}"/>
    <hyperlink ref="A9" location="'intäktsslag'!A1" display="intäktsslag" xr:uid="{00000000-0004-0000-0100-000012000000}"/>
    <hyperlink ref="A10" location="'Kostnader och intäkter'!A1" display="Kostnader för hälso- och sjukvård respektive regional utveckling" xr:uid="{52CBA8CC-FE93-41EC-91DE-6043A708278F}"/>
  </hyperlinks>
  <pageMargins left="0.7" right="0.7" top="0.75" bottom="0.75" header="0.3" footer="0.3"/>
  <pageSetup paperSize="9" scale="3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tabColor theme="6"/>
  </sheetPr>
  <dimension ref="A1:F58"/>
  <sheetViews>
    <sheetView showGridLines="0" showRowColHeaders="0" workbookViewId="0">
      <selection activeCell="A21" sqref="A21"/>
    </sheetView>
  </sheetViews>
  <sheetFormatPr defaultRowHeight="16.5" x14ac:dyDescent="0.3"/>
  <cols>
    <col min="1" max="1" width="59.5" customWidth="1"/>
    <col min="4" max="4" width="9.75" customWidth="1"/>
    <col min="5" max="5" width="23.5" customWidth="1"/>
    <col min="6" max="6" width="11.75" customWidth="1"/>
  </cols>
  <sheetData>
    <row r="1" spans="1:3" ht="35.25" x14ac:dyDescent="0.5">
      <c r="A1" s="3" t="s">
        <v>4</v>
      </c>
    </row>
    <row r="2" spans="1:3" x14ac:dyDescent="0.3">
      <c r="A2" s="94"/>
      <c r="C2" s="4" t="s">
        <v>501</v>
      </c>
    </row>
    <row r="3" spans="1:3" x14ac:dyDescent="0.3">
      <c r="A3" s="94"/>
      <c r="C3" s="30" t="s">
        <v>73</v>
      </c>
    </row>
    <row r="4" spans="1:3" x14ac:dyDescent="0.3">
      <c r="A4" s="16" t="s">
        <v>14</v>
      </c>
    </row>
    <row r="5" spans="1:3" x14ac:dyDescent="0.3">
      <c r="A5" s="17" t="s">
        <v>0</v>
      </c>
    </row>
    <row r="6" spans="1:3" x14ac:dyDescent="0.3">
      <c r="A6" s="17" t="s">
        <v>2</v>
      </c>
    </row>
    <row r="7" spans="1:3" x14ac:dyDescent="0.3">
      <c r="A7" s="31" t="s">
        <v>4</v>
      </c>
    </row>
    <row r="8" spans="1:3" x14ac:dyDescent="0.3">
      <c r="A8" s="21" t="s">
        <v>272</v>
      </c>
    </row>
    <row r="9" spans="1:3" x14ac:dyDescent="0.3">
      <c r="A9" s="21" t="s">
        <v>274</v>
      </c>
    </row>
    <row r="10" spans="1:3" x14ac:dyDescent="0.3">
      <c r="A10" s="21" t="s">
        <v>21</v>
      </c>
    </row>
    <row r="11" spans="1:3" x14ac:dyDescent="0.3">
      <c r="A11" s="21" t="s">
        <v>15</v>
      </c>
    </row>
    <row r="12" spans="1:3" x14ac:dyDescent="0.3">
      <c r="A12" s="21" t="s">
        <v>16</v>
      </c>
    </row>
    <row r="13" spans="1:3" x14ac:dyDescent="0.3">
      <c r="A13" s="21" t="s">
        <v>17</v>
      </c>
    </row>
    <row r="14" spans="1:3" x14ac:dyDescent="0.3">
      <c r="A14" s="21" t="s">
        <v>18</v>
      </c>
    </row>
    <row r="15" spans="1:3" x14ac:dyDescent="0.3">
      <c r="A15" s="21" t="s">
        <v>20</v>
      </c>
    </row>
    <row r="16" spans="1:3" x14ac:dyDescent="0.3">
      <c r="A16" s="122" t="s">
        <v>19</v>
      </c>
    </row>
    <row r="17" spans="1:6" x14ac:dyDescent="0.3">
      <c r="A17" s="17" t="s">
        <v>6</v>
      </c>
    </row>
    <row r="18" spans="1:6" x14ac:dyDescent="0.3">
      <c r="A18" s="17" t="s">
        <v>8</v>
      </c>
    </row>
    <row r="19" spans="1:6" x14ac:dyDescent="0.3">
      <c r="A19" s="17" t="s">
        <v>10</v>
      </c>
    </row>
    <row r="20" spans="1:6" x14ac:dyDescent="0.3">
      <c r="A20" s="17" t="s">
        <v>12</v>
      </c>
    </row>
    <row r="21" spans="1:6" x14ac:dyDescent="0.3">
      <c r="A21" s="17" t="s">
        <v>13</v>
      </c>
    </row>
    <row r="22" spans="1:6" x14ac:dyDescent="0.3">
      <c r="A22" s="17" t="s">
        <v>1</v>
      </c>
    </row>
    <row r="23" spans="1:6" x14ac:dyDescent="0.3">
      <c r="A23" s="17" t="s">
        <v>3</v>
      </c>
    </row>
    <row r="24" spans="1:6" x14ac:dyDescent="0.3">
      <c r="A24" s="17" t="s">
        <v>5</v>
      </c>
    </row>
    <row r="25" spans="1:6" x14ac:dyDescent="0.3">
      <c r="A25" s="17" t="s">
        <v>7</v>
      </c>
    </row>
    <row r="26" spans="1:6" x14ac:dyDescent="0.3">
      <c r="A26" s="17" t="s">
        <v>9</v>
      </c>
      <c r="C26" s="141" t="s">
        <v>74</v>
      </c>
      <c r="D26" s="141" t="s">
        <v>22</v>
      </c>
      <c r="E26" s="141" t="s">
        <v>36</v>
      </c>
      <c r="F26" s="141" t="s">
        <v>37</v>
      </c>
    </row>
    <row r="27" spans="1:6" x14ac:dyDescent="0.3">
      <c r="A27" s="119" t="s">
        <v>11</v>
      </c>
      <c r="C27" s="27" t="s">
        <v>75</v>
      </c>
      <c r="D27" s="27">
        <v>25733564</v>
      </c>
      <c r="E27" s="27">
        <v>34060601</v>
      </c>
      <c r="F27" s="27">
        <v>59794165</v>
      </c>
    </row>
    <row r="28" spans="1:6" x14ac:dyDescent="0.3">
      <c r="A28" s="120"/>
      <c r="C28" s="142" t="s">
        <v>76</v>
      </c>
      <c r="D28" s="142">
        <v>25937979</v>
      </c>
      <c r="E28" s="142">
        <v>34704665</v>
      </c>
      <c r="F28" s="142">
        <v>60642644</v>
      </c>
    </row>
    <row r="29" spans="1:6" x14ac:dyDescent="0.3">
      <c r="A29" s="120"/>
      <c r="C29" s="27" t="s">
        <v>77</v>
      </c>
      <c r="D29" s="27">
        <v>26309399</v>
      </c>
      <c r="E29" s="27">
        <v>35379314</v>
      </c>
      <c r="F29" s="27">
        <v>61688713</v>
      </c>
    </row>
    <row r="30" spans="1:6" x14ac:dyDescent="0.3">
      <c r="A30" s="120"/>
      <c r="C30" s="142" t="s">
        <v>78</v>
      </c>
      <c r="D30" s="142">
        <v>26898638</v>
      </c>
      <c r="E30" s="142">
        <v>36292163.808834985</v>
      </c>
      <c r="F30" s="142">
        <v>63190801.808834985</v>
      </c>
    </row>
    <row r="31" spans="1:6" x14ac:dyDescent="0.3">
      <c r="A31" s="120"/>
      <c r="C31" s="27" t="s">
        <v>79</v>
      </c>
      <c r="D31" s="27">
        <v>27405476</v>
      </c>
      <c r="E31" s="27">
        <v>36401487</v>
      </c>
      <c r="F31" s="27">
        <v>63806963</v>
      </c>
    </row>
    <row r="32" spans="1:6" x14ac:dyDescent="0.3">
      <c r="A32" s="120"/>
      <c r="C32" s="142" t="s">
        <v>80</v>
      </c>
      <c r="D32" s="142">
        <v>28011051.016328037</v>
      </c>
      <c r="E32" s="142">
        <v>37162271.526529104</v>
      </c>
      <c r="F32" s="142">
        <v>65173322.54285714</v>
      </c>
    </row>
    <row r="33" spans="1:6" x14ac:dyDescent="0.3">
      <c r="A33" s="120"/>
      <c r="C33" s="27" t="s">
        <v>81</v>
      </c>
      <c r="D33" s="27">
        <v>28071721.289060283</v>
      </c>
      <c r="E33" s="27">
        <v>37719263.139511146</v>
      </c>
      <c r="F33" s="27">
        <v>65790984.428571425</v>
      </c>
    </row>
    <row r="34" spans="1:6" x14ac:dyDescent="0.3">
      <c r="A34" s="120"/>
      <c r="C34" s="142" t="s">
        <v>82</v>
      </c>
      <c r="D34" s="142">
        <v>28210037.66679642</v>
      </c>
      <c r="E34" s="142">
        <v>37767384.333203584</v>
      </c>
      <c r="F34" s="142">
        <v>65977422</v>
      </c>
    </row>
    <row r="35" spans="1:6" x14ac:dyDescent="0.3">
      <c r="C35" s="27" t="s">
        <v>61</v>
      </c>
      <c r="D35" s="27">
        <v>28392807</v>
      </c>
      <c r="E35" s="27">
        <v>38667145</v>
      </c>
      <c r="F35" s="27">
        <v>67059952</v>
      </c>
    </row>
    <row r="36" spans="1:6" x14ac:dyDescent="0.3">
      <c r="C36" s="142" t="s">
        <v>62</v>
      </c>
      <c r="D36" s="142">
        <v>28313870</v>
      </c>
      <c r="E36" s="142">
        <v>39877139</v>
      </c>
      <c r="F36" s="142">
        <v>68191009</v>
      </c>
    </row>
    <row r="37" spans="1:6" x14ac:dyDescent="0.3">
      <c r="C37" s="27" t="s">
        <v>63</v>
      </c>
      <c r="D37" s="27">
        <v>28342506</v>
      </c>
      <c r="E37" s="27">
        <v>40593424</v>
      </c>
      <c r="F37" s="27">
        <v>68935930</v>
      </c>
    </row>
    <row r="38" spans="1:6" x14ac:dyDescent="0.3">
      <c r="C38" s="142" t="s">
        <v>64</v>
      </c>
      <c r="D38" s="142">
        <v>27903782</v>
      </c>
      <c r="E38" s="142">
        <v>41025025</v>
      </c>
      <c r="F38" s="142">
        <v>68928807</v>
      </c>
    </row>
    <row r="39" spans="1:6" x14ac:dyDescent="0.3">
      <c r="C39" s="27" t="s">
        <v>65</v>
      </c>
      <c r="D39" s="27">
        <v>27010002</v>
      </c>
      <c r="E39" s="27">
        <v>41616375</v>
      </c>
      <c r="F39" s="27">
        <v>68626377</v>
      </c>
    </row>
    <row r="40" spans="1:6" x14ac:dyDescent="0.3">
      <c r="C40" s="142" t="s">
        <v>66</v>
      </c>
      <c r="D40" s="142">
        <v>27037636.266666666</v>
      </c>
      <c r="E40" s="142">
        <v>42634834.399999999</v>
      </c>
      <c r="F40" s="142">
        <v>69672470.666666657</v>
      </c>
    </row>
    <row r="41" spans="1:6" x14ac:dyDescent="0.3">
      <c r="C41" s="27" t="s">
        <v>435</v>
      </c>
      <c r="D41" s="27">
        <v>22438042.600000001</v>
      </c>
      <c r="E41" s="27">
        <v>36416876.399999999</v>
      </c>
      <c r="F41" s="27">
        <v>58854919</v>
      </c>
    </row>
    <row r="42" spans="1:6" x14ac:dyDescent="0.3">
      <c r="C42" s="142" t="s">
        <v>487</v>
      </c>
      <c r="D42" s="142">
        <v>23630274.849924359</v>
      </c>
      <c r="E42" s="142">
        <v>36733574.414999999</v>
      </c>
      <c r="F42" s="142">
        <v>60363849.264924362</v>
      </c>
    </row>
    <row r="55" spans="4:5" x14ac:dyDescent="0.3">
      <c r="D55" s="1"/>
      <c r="E55" s="1"/>
    </row>
    <row r="56" spans="4:5" x14ac:dyDescent="0.3">
      <c r="D56" s="1"/>
      <c r="E56" s="1"/>
    </row>
    <row r="57" spans="4:5" x14ac:dyDescent="0.3">
      <c r="D57" s="1"/>
      <c r="E57" s="1"/>
    </row>
    <row r="58" spans="4:5" x14ac:dyDescent="0.3">
      <c r="D58" s="1"/>
    </row>
  </sheetData>
  <hyperlinks>
    <hyperlink ref="A25" location="'Regional utveckling'!A1" display="Regional utveckling" xr:uid="{00000000-0004-0000-1300-000000000000}"/>
    <hyperlink ref="A24" location="'Läkemedel'!A1" display="Läkemedel" xr:uid="{00000000-0004-0000-1300-000001000000}"/>
    <hyperlink ref="A23" location="'Övrig hälso- och sjukvård'!A1" display="Övrig hälso- och sjukvård" xr:uid="{00000000-0004-0000-1300-000002000000}"/>
    <hyperlink ref="A22" location="'Tandvård'!A1" display="Tandvård" xr:uid="{00000000-0004-0000-1300-000003000000}"/>
    <hyperlink ref="A21" location="'Specialiserad psykiatrisk vård'!A1" display="Specialiserad psykiatrisk vård" xr:uid="{00000000-0004-0000-1300-000004000000}"/>
    <hyperlink ref="A20" location="'Specialiserad somatisk vård'!A1" display="Specialiserad somatisk vård" xr:uid="{00000000-0004-0000-1300-000005000000}"/>
    <hyperlink ref="A19" location="'Vårdcentraler'!A1" display="Vårdcentraler" xr:uid="{00000000-0004-0000-1300-000006000000}"/>
    <hyperlink ref="A18" location="'Primärvård'!A1" display="Primärvård" xr:uid="{00000000-0004-0000-1300-000007000000}"/>
    <hyperlink ref="A17" location="'Vårdplatser'!A1" display="Vårdplatser" xr:uid="{00000000-0004-0000-1300-000008000000}"/>
    <hyperlink ref="A7" location="'Hälso- och sjukvård'!A1" display="Hälso- och sjukvård" xr:uid="{00000000-0004-0000-1300-000009000000}"/>
    <hyperlink ref="A6" location="'Kostnader och intäkter'!A1" display="Kostnader för" xr:uid="{00000000-0004-0000-1300-00000A000000}"/>
    <hyperlink ref="A5" location="'Regionernas ekonomi'!A1" display="Regionernas ekonomi" xr:uid="{00000000-0004-0000-1300-00000B000000}"/>
    <hyperlink ref="A26" location="'Trafik och infrastruktur'!A1" display="Trafik och infrastruktur, samt allmän regional utveckling" xr:uid="{00000000-0004-0000-1300-00000C000000}"/>
    <hyperlink ref="A27" location="'Utbildning och kultur'!A1" display="Utbildning och kultur" xr:uid="{00000000-0004-0000-1300-00000D000000}"/>
    <hyperlink ref="A4" location="Innehåll!A1" display="Innehåll" xr:uid="{00000000-0004-0000-1300-00000E000000}"/>
    <hyperlink ref="A8" location="'Hälso- och sjukvård 1'!A1" display="Hälso- och sjukvård 1" xr:uid="{4DC79A0F-FF20-4ABB-8EF0-E5D550FFC2D1}"/>
    <hyperlink ref="A9" location="'Hälso- och sjukvård 2'!A1" display="Hälso- och sjukvård 2" xr:uid="{E763DB55-1A9B-4A30-8CFE-FF73F58CB74E}"/>
    <hyperlink ref="A10" location="'Hälso- och sjukvård 3'!A1" display="Hälso- och sjukvård 3" xr:uid="{00DC01EF-071C-466E-AB2C-594EB39BE436}"/>
    <hyperlink ref="A11" location="'Hälso- och sjukvård 4'!A1" display="Hälso- och sjukvård 4" xr:uid="{5DB1B75B-2BAE-4698-BE05-781527308AA0}"/>
    <hyperlink ref="A12" location="'Hälso- och sjukvård 5'!A1" display="Hälso- och sjukvård 5" xr:uid="{B850C9A7-AE4B-412E-87CE-966CBF0B4CF3}"/>
    <hyperlink ref="A13" location="'Hälso- och sjukvård 6'!A1" display="Hälso- och sjukvård 6" xr:uid="{853D25D6-C9A1-4BD4-BAFC-40623FC6871D}"/>
    <hyperlink ref="A14" location="'Hälso- och sjukvård 7'!A1" display="Hälso- och sjukvård 7" xr:uid="{FEEB4C9B-063D-465E-8DB9-3EAA506B5379}"/>
    <hyperlink ref="A15" location="'Hälso- och sjukvård 8'!A1" display="Hälso- och sjukvård 8" xr:uid="{F41A93CD-E0F0-4C7C-8680-2B73E20517A3}"/>
    <hyperlink ref="A16" location="'Hälso- och sjukvård 9'!A1" display="Hälso- och sjukvård 9" xr:uid="{123CCB86-FF50-4566-9EA1-3CD286553103}"/>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9">
    <tabColor rgb="FFFF0000"/>
  </sheetPr>
  <dimension ref="A1:X34"/>
  <sheetViews>
    <sheetView showGridLines="0" showRowColHeaders="0" workbookViewId="0"/>
  </sheetViews>
  <sheetFormatPr defaultRowHeight="16.5" x14ac:dyDescent="0.3"/>
  <cols>
    <col min="1" max="1" width="59.5" customWidth="1"/>
    <col min="3" max="3" width="40.875" customWidth="1"/>
    <col min="4" max="17" width="6.875" bestFit="1" customWidth="1"/>
    <col min="18" max="18" width="6.25" customWidth="1"/>
    <col min="19" max="19" width="6.875" bestFit="1" customWidth="1"/>
  </cols>
  <sheetData>
    <row r="1" spans="1:24" ht="35.25" x14ac:dyDescent="0.5">
      <c r="A1" s="3" t="s">
        <v>6</v>
      </c>
    </row>
    <row r="2" spans="1:24" x14ac:dyDescent="0.3">
      <c r="A2" s="94"/>
      <c r="C2" s="4" t="s">
        <v>83</v>
      </c>
    </row>
    <row r="3" spans="1:24" x14ac:dyDescent="0.3">
      <c r="A3" s="94"/>
    </row>
    <row r="4" spans="1:24" x14ac:dyDescent="0.3">
      <c r="A4" s="16" t="s">
        <v>14</v>
      </c>
      <c r="C4" s="141"/>
      <c r="D4" s="141" t="s">
        <v>75</v>
      </c>
      <c r="E4" s="141" t="s">
        <v>76</v>
      </c>
      <c r="F4" s="141" t="s">
        <v>77</v>
      </c>
      <c r="G4" s="141" t="s">
        <v>78</v>
      </c>
      <c r="H4" s="141" t="s">
        <v>79</v>
      </c>
      <c r="I4" s="141" t="s">
        <v>80</v>
      </c>
      <c r="J4" s="141" t="s">
        <v>81</v>
      </c>
      <c r="K4" s="141" t="s">
        <v>82</v>
      </c>
      <c r="L4" s="141" t="s">
        <v>61</v>
      </c>
      <c r="M4" s="141" t="s">
        <v>62</v>
      </c>
      <c r="N4" s="141" t="s">
        <v>63</v>
      </c>
      <c r="O4" s="141" t="s">
        <v>64</v>
      </c>
      <c r="P4" s="141" t="s">
        <v>65</v>
      </c>
      <c r="Q4" s="141" t="s">
        <v>66</v>
      </c>
      <c r="R4" s="141">
        <v>2020</v>
      </c>
      <c r="S4" s="141">
        <v>2021</v>
      </c>
    </row>
    <row r="5" spans="1:24" x14ac:dyDescent="0.3">
      <c r="A5" s="17" t="s">
        <v>0</v>
      </c>
      <c r="C5" s="128" t="s">
        <v>85</v>
      </c>
      <c r="D5" s="28">
        <v>25316</v>
      </c>
      <c r="E5" s="28">
        <v>25253</v>
      </c>
      <c r="F5" s="28">
        <v>24896</v>
      </c>
      <c r="G5" s="28">
        <v>24517</v>
      </c>
      <c r="H5" s="28">
        <v>24350</v>
      </c>
      <c r="I5" s="28">
        <v>24162.9</v>
      </c>
      <c r="J5" s="28">
        <v>23604.251728522198</v>
      </c>
      <c r="K5" s="28">
        <v>23130.272820844064</v>
      </c>
      <c r="L5" s="28">
        <v>22908.630934622379</v>
      </c>
      <c r="M5" s="28">
        <v>22224.6219504361</v>
      </c>
      <c r="N5" s="28">
        <v>21323.121780820115</v>
      </c>
      <c r="O5" s="28">
        <v>20534.089315068482</v>
      </c>
      <c r="P5" s="28">
        <v>19960.047938626158</v>
      </c>
      <c r="Q5" s="28">
        <v>19572.338704076919</v>
      </c>
      <c r="R5" s="28">
        <v>19425.129963781426</v>
      </c>
      <c r="S5" s="28">
        <v>19194.505429375709</v>
      </c>
    </row>
    <row r="6" spans="1:24" x14ac:dyDescent="0.3">
      <c r="A6" s="17" t="s">
        <v>2</v>
      </c>
      <c r="C6" s="153" t="s">
        <v>86</v>
      </c>
      <c r="D6" s="143"/>
      <c r="E6" s="143"/>
      <c r="F6" s="143"/>
      <c r="G6" s="143"/>
      <c r="H6" s="143"/>
      <c r="I6" s="143"/>
      <c r="J6" s="143"/>
      <c r="K6" s="143"/>
      <c r="L6" s="143"/>
      <c r="M6" s="143"/>
      <c r="N6" s="143"/>
      <c r="O6" s="143"/>
      <c r="P6" s="143"/>
      <c r="Q6" s="143"/>
      <c r="R6" s="153"/>
      <c r="S6" s="153"/>
      <c r="W6" s="1"/>
      <c r="X6" s="1"/>
    </row>
    <row r="7" spans="1:24" x14ac:dyDescent="0.3">
      <c r="A7" s="17" t="s">
        <v>4</v>
      </c>
      <c r="C7" s="105" t="s">
        <v>8</v>
      </c>
      <c r="D7" s="58">
        <v>97</v>
      </c>
      <c r="E7" s="58">
        <v>96</v>
      </c>
      <c r="F7" s="58">
        <v>97</v>
      </c>
      <c r="G7" s="58">
        <v>88</v>
      </c>
      <c r="H7" s="58">
        <v>85</v>
      </c>
      <c r="I7" s="58">
        <v>85</v>
      </c>
      <c r="J7" s="58">
        <v>74.5</v>
      </c>
      <c r="K7" s="58">
        <v>73.12</v>
      </c>
      <c r="L7" s="58">
        <v>75.260000000000005</v>
      </c>
      <c r="M7" s="58">
        <v>86.100000000000009</v>
      </c>
      <c r="N7" s="58">
        <v>89.100000000000009</v>
      </c>
      <c r="O7" s="58">
        <v>103.58999999999999</v>
      </c>
      <c r="P7" s="58">
        <v>108.60000000000001</v>
      </c>
      <c r="Q7" s="58">
        <v>101.6</v>
      </c>
      <c r="R7" s="58">
        <v>110.2</v>
      </c>
      <c r="S7" s="58">
        <v>114.39999999999999</v>
      </c>
      <c r="W7" s="1"/>
      <c r="X7" s="1"/>
    </row>
    <row r="8" spans="1:24" x14ac:dyDescent="0.3">
      <c r="A8" s="31" t="s">
        <v>6</v>
      </c>
      <c r="C8" s="225" t="s">
        <v>13</v>
      </c>
      <c r="D8" s="153">
        <v>4416</v>
      </c>
      <c r="E8" s="153">
        <v>4407</v>
      </c>
      <c r="F8" s="153">
        <v>4366</v>
      </c>
      <c r="G8" s="153">
        <v>4385</v>
      </c>
      <c r="H8" s="153">
        <v>4346</v>
      </c>
      <c r="I8" s="153">
        <v>4302.7999999999993</v>
      </c>
      <c r="J8" s="153">
        <v>4249.7938806600005</v>
      </c>
      <c r="K8" s="153">
        <v>4254.9779728068288</v>
      </c>
      <c r="L8" s="153">
        <v>4229.7534062037448</v>
      </c>
      <c r="M8" s="153">
        <v>4200.0797364896998</v>
      </c>
      <c r="N8" s="153">
        <v>4150.8939726039507</v>
      </c>
      <c r="O8" s="153">
        <v>4131.2730136986302</v>
      </c>
      <c r="P8" s="153">
        <v>4066.8494520547874</v>
      </c>
      <c r="Q8" s="153">
        <v>4082.2423126131716</v>
      </c>
      <c r="R8" s="153">
        <v>3953.8484117896069</v>
      </c>
      <c r="S8" s="153">
        <v>4027.1385056140543</v>
      </c>
      <c r="W8" s="1"/>
      <c r="X8" s="1"/>
    </row>
    <row r="9" spans="1:24" ht="15" customHeight="1" x14ac:dyDescent="0.3">
      <c r="A9" s="17" t="s">
        <v>8</v>
      </c>
      <c r="C9" s="105" t="s">
        <v>12</v>
      </c>
      <c r="D9" s="58">
        <v>20803</v>
      </c>
      <c r="E9" s="58">
        <v>20750</v>
      </c>
      <c r="F9" s="58">
        <v>20433</v>
      </c>
      <c r="G9" s="58">
        <v>20044</v>
      </c>
      <c r="H9" s="58">
        <v>19919</v>
      </c>
      <c r="I9" s="58">
        <v>19775.099999999999</v>
      </c>
      <c r="J9" s="58">
        <v>19279.957847862195</v>
      </c>
      <c r="K9" s="58">
        <v>18802.174848037244</v>
      </c>
      <c r="L9" s="58">
        <v>18603.617528418647</v>
      </c>
      <c r="M9" s="58">
        <v>17938.442213946393</v>
      </c>
      <c r="N9" s="58">
        <v>17083.12780821617</v>
      </c>
      <c r="O9" s="58">
        <v>16299.226301369861</v>
      </c>
      <c r="P9" s="58">
        <v>15784.598486571385</v>
      </c>
      <c r="Q9" s="58">
        <v>15388.496391463763</v>
      </c>
      <c r="R9" s="58">
        <v>15361.081551991807</v>
      </c>
      <c r="S9" s="58">
        <v>15052.966923761654</v>
      </c>
      <c r="W9" s="1"/>
      <c r="X9" s="1"/>
    </row>
    <row r="10" spans="1:24" x14ac:dyDescent="0.3">
      <c r="A10" s="17" t="s">
        <v>10</v>
      </c>
      <c r="C10" s="222" t="s">
        <v>87</v>
      </c>
      <c r="D10" s="155">
        <v>2100</v>
      </c>
      <c r="E10" s="155">
        <v>2038</v>
      </c>
      <c r="F10" s="155">
        <v>1989</v>
      </c>
      <c r="G10" s="155">
        <v>1699</v>
      </c>
      <c r="H10" s="155">
        <v>1603</v>
      </c>
      <c r="I10" s="155">
        <v>1539</v>
      </c>
      <c r="J10" s="155">
        <v>1408.97</v>
      </c>
      <c r="K10" s="155">
        <v>1362.9594052137816</v>
      </c>
      <c r="L10" s="155">
        <v>1339.3981228396121</v>
      </c>
      <c r="M10" s="155">
        <v>1200.5753875318951</v>
      </c>
      <c r="N10" s="155">
        <v>1165.1599999999999</v>
      </c>
      <c r="O10" s="155">
        <v>1143.5953424657532</v>
      </c>
      <c r="P10" s="155">
        <v>1089.1049315068517</v>
      </c>
      <c r="Q10" s="155">
        <v>1079.9435717942804</v>
      </c>
      <c r="R10" s="155">
        <v>1014.2812671942496</v>
      </c>
      <c r="S10" s="155">
        <v>901.03794430424955</v>
      </c>
      <c r="W10" s="1"/>
      <c r="X10" s="1"/>
    </row>
    <row r="11" spans="1:24" x14ac:dyDescent="0.3">
      <c r="A11" s="17" t="s">
        <v>12</v>
      </c>
      <c r="C11" s="109" t="s">
        <v>89</v>
      </c>
      <c r="D11" s="99">
        <v>7696</v>
      </c>
      <c r="E11" s="99">
        <v>7663</v>
      </c>
      <c r="F11" s="99">
        <v>7548</v>
      </c>
      <c r="G11" s="99">
        <v>7661</v>
      </c>
      <c r="H11" s="99">
        <v>7506</v>
      </c>
      <c r="I11" s="99">
        <v>7369.7</v>
      </c>
      <c r="J11" s="99">
        <v>7058.5880772601977</v>
      </c>
      <c r="K11" s="99">
        <v>6962.5795557765723</v>
      </c>
      <c r="L11" s="99">
        <v>6912.1406922732367</v>
      </c>
      <c r="M11" s="99">
        <v>6723.8663092935931</v>
      </c>
      <c r="N11" s="99">
        <v>6426.7394520566022</v>
      </c>
      <c r="O11" s="99">
        <v>6143.5287671232845</v>
      </c>
      <c r="P11" s="99">
        <v>5932.3421920679693</v>
      </c>
      <c r="Q11" s="99">
        <v>5725.3527146758515</v>
      </c>
      <c r="R11" s="99">
        <v>5568.8893446086176</v>
      </c>
      <c r="S11" s="99">
        <v>5468.6711864521394</v>
      </c>
      <c r="W11" s="1"/>
      <c r="X11" s="1"/>
    </row>
    <row r="12" spans="1:24" x14ac:dyDescent="0.3">
      <c r="A12" s="17" t="s">
        <v>13</v>
      </c>
      <c r="C12" s="222" t="s">
        <v>88</v>
      </c>
      <c r="D12" s="155">
        <v>9589</v>
      </c>
      <c r="E12" s="155">
        <v>9656</v>
      </c>
      <c r="F12" s="155">
        <v>9578</v>
      </c>
      <c r="G12" s="155">
        <v>9443</v>
      </c>
      <c r="H12" s="155">
        <v>9622</v>
      </c>
      <c r="I12" s="155">
        <v>9653.4</v>
      </c>
      <c r="J12" s="155">
        <v>9536.999770602004</v>
      </c>
      <c r="K12" s="155">
        <v>9477.1610150497054</v>
      </c>
      <c r="L12" s="155">
        <v>9241.0927979515018</v>
      </c>
      <c r="M12" s="155">
        <v>8859.5083866090117</v>
      </c>
      <c r="N12" s="155">
        <v>8458.0763013651776</v>
      </c>
      <c r="O12" s="155">
        <v>8254.2665753424681</v>
      </c>
      <c r="P12" s="155">
        <v>8133.8556648470758</v>
      </c>
      <c r="Q12" s="155">
        <v>7885.857605686364</v>
      </c>
      <c r="R12" s="155">
        <v>8104.2267254596181</v>
      </c>
      <c r="S12" s="155">
        <v>8064.158291570202</v>
      </c>
      <c r="W12" s="1"/>
      <c r="X12" s="1"/>
    </row>
    <row r="13" spans="1:24" x14ac:dyDescent="0.3">
      <c r="A13" s="17" t="s">
        <v>1</v>
      </c>
      <c r="C13" s="109" t="s">
        <v>90</v>
      </c>
      <c r="D13" s="99">
        <v>1418</v>
      </c>
      <c r="E13" s="99">
        <v>1393</v>
      </c>
      <c r="F13" s="99">
        <v>1318</v>
      </c>
      <c r="G13" s="99">
        <v>1241</v>
      </c>
      <c r="H13" s="99">
        <v>1188</v>
      </c>
      <c r="I13" s="99">
        <v>1213</v>
      </c>
      <c r="J13" s="99">
        <v>1275.4000000000001</v>
      </c>
      <c r="K13" s="99">
        <v>999.47487199718228</v>
      </c>
      <c r="L13" s="99">
        <v>1110.9859153543</v>
      </c>
      <c r="M13" s="99">
        <v>1154.4921305119001</v>
      </c>
      <c r="N13" s="99">
        <v>1033.1520547944001</v>
      </c>
      <c r="O13" s="99">
        <v>757.83561643835617</v>
      </c>
      <c r="P13" s="99">
        <v>629.29569814948377</v>
      </c>
      <c r="Q13" s="99">
        <v>697.34249930726037</v>
      </c>
      <c r="R13" s="99">
        <v>673.6842147293421</v>
      </c>
      <c r="S13" s="99">
        <v>619.09950143507251</v>
      </c>
      <c r="W13" s="1"/>
      <c r="X13" s="1"/>
    </row>
    <row r="14" spans="1:24" x14ac:dyDescent="0.3">
      <c r="A14" s="17" t="s">
        <v>3</v>
      </c>
      <c r="C14" s="223" t="s">
        <v>91</v>
      </c>
      <c r="D14" s="143">
        <v>877</v>
      </c>
      <c r="E14" s="143">
        <v>916</v>
      </c>
      <c r="F14" s="143">
        <v>940</v>
      </c>
      <c r="G14" s="143">
        <v>1151</v>
      </c>
      <c r="H14" s="143">
        <v>1216</v>
      </c>
      <c r="I14" s="143">
        <v>1354</v>
      </c>
      <c r="J14" s="143">
        <v>1685.5</v>
      </c>
      <c r="K14" s="143">
        <v>1763.7085608301845</v>
      </c>
      <c r="L14" s="143">
        <v>1698.9890410959372</v>
      </c>
      <c r="M14" s="143">
        <v>1679.72111764274</v>
      </c>
      <c r="N14" s="143">
        <v>1885.9657534241801</v>
      </c>
      <c r="O14" s="143">
        <v>1712.6054794520549</v>
      </c>
      <c r="P14" s="143">
        <v>1746.7986301369863</v>
      </c>
      <c r="Q14" s="143">
        <v>1707.6020547945207</v>
      </c>
      <c r="R14" s="143">
        <v>1758.7776712328766</v>
      </c>
      <c r="S14" s="143">
        <v>1646.0767123287671</v>
      </c>
      <c r="W14" s="1"/>
      <c r="X14" s="1"/>
    </row>
    <row r="15" spans="1:24" x14ac:dyDescent="0.3">
      <c r="A15" s="17" t="s">
        <v>5</v>
      </c>
      <c r="C15" s="28" t="s">
        <v>92</v>
      </c>
      <c r="D15" s="28">
        <v>26193</v>
      </c>
      <c r="E15" s="28">
        <v>26169</v>
      </c>
      <c r="F15" s="28">
        <v>25836</v>
      </c>
      <c r="G15" s="28">
        <v>25668</v>
      </c>
      <c r="H15" s="28">
        <v>25566</v>
      </c>
      <c r="I15" s="28">
        <v>25516.9</v>
      </c>
      <c r="J15" s="28">
        <v>25289.751728522198</v>
      </c>
      <c r="K15" s="28">
        <v>24893.981381674246</v>
      </c>
      <c r="L15" s="28">
        <v>24607.619975718313</v>
      </c>
      <c r="M15" s="28">
        <v>23904.343068078844</v>
      </c>
      <c r="N15" s="28">
        <v>23209.087534244296</v>
      </c>
      <c r="O15" s="28">
        <v>22246.694794520539</v>
      </c>
      <c r="P15" s="28">
        <v>21706.84656876314</v>
      </c>
      <c r="Q15" s="28">
        <v>21279.940758871438</v>
      </c>
      <c r="R15" s="28">
        <v>21183.9076350143</v>
      </c>
      <c r="S15" s="28">
        <v>20840.582141704475</v>
      </c>
      <c r="W15" s="1"/>
      <c r="X15" s="1"/>
    </row>
    <row r="16" spans="1:24" x14ac:dyDescent="0.3">
      <c r="A16" s="17" t="s">
        <v>7</v>
      </c>
      <c r="C16" s="143" t="s">
        <v>84</v>
      </c>
      <c r="D16" s="224">
        <v>2.8741645275668182</v>
      </c>
      <c r="E16" s="224">
        <v>2.8497449669370125</v>
      </c>
      <c r="F16" s="224">
        <v>2.7911658886599651</v>
      </c>
      <c r="G16" s="224">
        <v>2.7479792160786549</v>
      </c>
      <c r="H16" s="224">
        <v>2.7152896744435013</v>
      </c>
      <c r="I16" s="224">
        <v>2.6908457421314571</v>
      </c>
      <c r="J16" s="224">
        <v>2.6465084664010154</v>
      </c>
      <c r="K16" s="224">
        <v>2.5810609026393991</v>
      </c>
      <c r="L16" s="224">
        <v>2.5245433223390665</v>
      </c>
      <c r="M16" s="224">
        <v>2.4265863177455529</v>
      </c>
      <c r="N16" s="224">
        <v>2.3220342434222161</v>
      </c>
      <c r="O16" s="224">
        <v>2.1982374329112426</v>
      </c>
      <c r="P16" s="224">
        <v>2.121843013470738</v>
      </c>
      <c r="Q16" s="224">
        <v>2.0604945412594784</v>
      </c>
      <c r="R16" s="224">
        <v>2.0409775071442042</v>
      </c>
      <c r="S16" s="224">
        <v>1.9938702774582877</v>
      </c>
      <c r="W16" s="1"/>
      <c r="X16" s="1"/>
    </row>
    <row r="17" spans="1:24" x14ac:dyDescent="0.3">
      <c r="A17" s="17" t="s">
        <v>9</v>
      </c>
      <c r="C17" s="58" t="s">
        <v>93</v>
      </c>
      <c r="D17" s="58">
        <v>323</v>
      </c>
      <c r="E17" s="58">
        <v>279</v>
      </c>
      <c r="F17" s="58">
        <v>314</v>
      </c>
      <c r="G17" s="58">
        <v>438</v>
      </c>
      <c r="H17" s="58">
        <v>305</v>
      </c>
      <c r="I17" s="58">
        <v>288</v>
      </c>
      <c r="J17" s="58">
        <v>319.5</v>
      </c>
      <c r="K17" s="58">
        <v>385.9</v>
      </c>
      <c r="L17" s="58">
        <v>283</v>
      </c>
      <c r="M17" s="58">
        <v>265.2</v>
      </c>
      <c r="N17" s="58">
        <v>163</v>
      </c>
      <c r="O17" s="58">
        <v>238</v>
      </c>
      <c r="P17" s="58">
        <v>242.7</v>
      </c>
      <c r="Q17" s="58">
        <v>216.5</v>
      </c>
      <c r="R17" s="58">
        <v>212.6</v>
      </c>
      <c r="S17" s="58">
        <v>214</v>
      </c>
      <c r="W17" s="1"/>
      <c r="X17" s="1"/>
    </row>
    <row r="18" spans="1:24" x14ac:dyDescent="0.3">
      <c r="A18" s="120"/>
      <c r="C18" s="153" t="s">
        <v>384</v>
      </c>
      <c r="D18" s="153">
        <v>1503</v>
      </c>
      <c r="E18" s="153">
        <v>1522</v>
      </c>
      <c r="F18" s="153">
        <v>1596</v>
      </c>
      <c r="G18" s="153">
        <v>1722</v>
      </c>
      <c r="H18" s="153">
        <v>1697</v>
      </c>
      <c r="I18" s="153">
        <v>1687</v>
      </c>
      <c r="J18" s="153">
        <v>1309</v>
      </c>
      <c r="K18" s="153">
        <v>1038.7</v>
      </c>
      <c r="L18" s="153">
        <v>904.2</v>
      </c>
      <c r="M18" s="153">
        <v>917.2700000000001</v>
      </c>
      <c r="N18" s="153">
        <v>851.54615384600004</v>
      </c>
      <c r="O18" s="153">
        <v>851.04000000000008</v>
      </c>
      <c r="P18" s="153">
        <v>818.87999999999909</v>
      </c>
      <c r="Q18" s="153">
        <v>816.26555454224763</v>
      </c>
      <c r="R18" s="153">
        <v>771.69858741760004</v>
      </c>
      <c r="S18" s="153">
        <v>745.34201354979996</v>
      </c>
      <c r="W18" s="1"/>
      <c r="X18" s="1"/>
    </row>
    <row r="19" spans="1:24" x14ac:dyDescent="0.3">
      <c r="A19" s="120"/>
      <c r="C19" s="42"/>
      <c r="D19" s="42"/>
      <c r="E19" s="42"/>
      <c r="F19" s="42"/>
      <c r="G19" s="42"/>
      <c r="H19" s="42"/>
      <c r="I19" s="42"/>
      <c r="J19" s="42"/>
      <c r="K19" s="42"/>
      <c r="L19" s="42"/>
      <c r="M19" s="42"/>
      <c r="N19" s="42"/>
      <c r="O19" s="42"/>
      <c r="P19" s="42"/>
      <c r="Q19" s="42"/>
      <c r="W19" s="1"/>
      <c r="X19" s="1"/>
    </row>
    <row r="20" spans="1:24" x14ac:dyDescent="0.3">
      <c r="A20" s="120"/>
      <c r="C20" s="42" t="s">
        <v>408</v>
      </c>
      <c r="D20" s="42"/>
      <c r="E20" s="42"/>
      <c r="F20" s="42"/>
      <c r="G20" s="42"/>
      <c r="H20" s="42"/>
      <c r="I20" s="42"/>
      <c r="J20" s="42"/>
      <c r="K20" s="42"/>
      <c r="L20" s="42"/>
      <c r="M20" s="42"/>
      <c r="N20" s="42"/>
      <c r="O20" s="42"/>
      <c r="P20" s="42"/>
      <c r="Q20" s="42"/>
    </row>
    <row r="21" spans="1:24" x14ac:dyDescent="0.3">
      <c r="A21" s="120"/>
      <c r="C21" s="326" t="s">
        <v>410</v>
      </c>
      <c r="D21" s="326"/>
      <c r="E21" s="326"/>
      <c r="F21" s="326"/>
      <c r="G21" s="326"/>
      <c r="H21" s="326"/>
      <c r="I21" s="326"/>
      <c r="J21" s="326"/>
      <c r="K21" s="326"/>
      <c r="L21" s="326"/>
      <c r="M21" s="326"/>
      <c r="N21" s="326"/>
      <c r="O21" s="326"/>
      <c r="P21" s="326"/>
      <c r="Q21" s="326"/>
    </row>
    <row r="22" spans="1:24" x14ac:dyDescent="0.3">
      <c r="A22" s="120"/>
      <c r="C22" s="326"/>
      <c r="D22" s="326"/>
      <c r="E22" s="326"/>
      <c r="F22" s="326"/>
      <c r="G22" s="326"/>
      <c r="H22" s="326"/>
      <c r="I22" s="326"/>
      <c r="J22" s="326"/>
      <c r="K22" s="326"/>
      <c r="L22" s="326"/>
      <c r="M22" s="326"/>
      <c r="N22" s="326"/>
      <c r="O22" s="326"/>
      <c r="P22" s="326"/>
      <c r="Q22" s="326"/>
    </row>
    <row r="23" spans="1:24" x14ac:dyDescent="0.3">
      <c r="A23" s="120"/>
      <c r="C23" s="42"/>
      <c r="D23" s="42"/>
      <c r="E23" s="42"/>
      <c r="F23" s="42"/>
      <c r="G23" s="42"/>
      <c r="H23" s="42"/>
      <c r="I23" s="42"/>
      <c r="J23" s="42"/>
      <c r="K23" s="42"/>
      <c r="L23" s="42"/>
      <c r="M23" s="42"/>
      <c r="N23" s="42"/>
      <c r="O23" s="42"/>
      <c r="P23" s="42"/>
      <c r="Q23" s="42"/>
    </row>
    <row r="24" spans="1:24" x14ac:dyDescent="0.3">
      <c r="A24" s="120"/>
    </row>
    <row r="25" spans="1:24" x14ac:dyDescent="0.3">
      <c r="A25" s="120"/>
    </row>
    <row r="26" spans="1:24" x14ac:dyDescent="0.3">
      <c r="A26" s="120"/>
    </row>
    <row r="27" spans="1:24" x14ac:dyDescent="0.3">
      <c r="A27" s="120"/>
      <c r="C27" t="s">
        <v>436</v>
      </c>
    </row>
    <row r="28" spans="1:24" x14ac:dyDescent="0.3">
      <c r="A28" s="120"/>
    </row>
    <row r="29" spans="1:24" x14ac:dyDescent="0.3">
      <c r="A29" s="120"/>
    </row>
    <row r="30" spans="1:24" x14ac:dyDescent="0.3">
      <c r="A30" s="120"/>
    </row>
    <row r="31" spans="1:24" x14ac:dyDescent="0.3">
      <c r="A31" s="120"/>
    </row>
    <row r="32" spans="1:24" x14ac:dyDescent="0.3">
      <c r="A32" s="120"/>
    </row>
    <row r="33" spans="1:1" x14ac:dyDescent="0.3">
      <c r="A33" s="120"/>
    </row>
    <row r="34" spans="1:1" x14ac:dyDescent="0.3">
      <c r="A34" s="120"/>
    </row>
  </sheetData>
  <mergeCells count="1">
    <mergeCell ref="C21:Q22"/>
  </mergeCells>
  <hyperlinks>
    <hyperlink ref="A16" location="'Regional utveckling'!A1" display="Regional utveckling" xr:uid="{00000000-0004-0000-1400-000000000000}"/>
    <hyperlink ref="A15" location="'Läkemedel'!A1" display="Läkemedel" xr:uid="{00000000-0004-0000-1400-000001000000}"/>
    <hyperlink ref="A14" location="'Övrig hälso- och sjukvård'!A1" display="Övrig hälso- och sjukvård" xr:uid="{00000000-0004-0000-1400-000002000000}"/>
    <hyperlink ref="A13" location="'Tandvård'!A1" display="Tandvård" xr:uid="{00000000-0004-0000-1400-000003000000}"/>
    <hyperlink ref="A12" location="'Specialiserad psykiatrisk vård'!A1" display="Specialiserad psykiatrisk vård" xr:uid="{00000000-0004-0000-1400-000004000000}"/>
    <hyperlink ref="A11" location="'Specialiserad somatisk vård'!A1" display="Specialiserad somatisk vård" xr:uid="{00000000-0004-0000-1400-000005000000}"/>
    <hyperlink ref="A10" location="'Vårdcentraler'!A1" display="Vårdcentraler" xr:uid="{00000000-0004-0000-1400-000006000000}"/>
    <hyperlink ref="A9" location="'Primärvård'!A1" display="Primärvård" xr:uid="{00000000-0004-0000-1400-000007000000}"/>
    <hyperlink ref="A8" location="'Vårdplatser'!A1" display="Vårdplatser" xr:uid="{00000000-0004-0000-1400-000008000000}"/>
    <hyperlink ref="A7" location="'Hälso- och sjukvård'!A1" display="Hälso- och sjukvård" xr:uid="{00000000-0004-0000-1400-000009000000}"/>
    <hyperlink ref="A6" location="'Kostnader och intäkter'!A1" display="Kostnader för" xr:uid="{00000000-0004-0000-1400-00000A000000}"/>
    <hyperlink ref="A5" location="'Regionernas ekonomi'!A1" display="Regionernas ekonomi" xr:uid="{00000000-0004-0000-1400-00000B000000}"/>
    <hyperlink ref="A17" location="'Trafik och infrastruktur'!A1" display="Trafik och infrastruktur, samt allmän regional utveckling" xr:uid="{00000000-0004-0000-1400-00000C000000}"/>
    <hyperlink ref="A4" location="Innehåll!A1" display="Innehåll" xr:uid="{00000000-0004-0000-1400-00000D000000}"/>
  </hyperlinks>
  <pageMargins left="0.7" right="0.7" top="0.75" bottom="0.75" header="0.3" footer="0.3"/>
  <pageSetup paperSize="9" orientation="portrait" r:id="rId1"/>
  <ignoredErrors>
    <ignoredError sqref="D4:Q4"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0">
    <tabColor theme="9"/>
  </sheetPr>
  <dimension ref="A1:F36"/>
  <sheetViews>
    <sheetView showGridLines="0" showRowColHeaders="0" workbookViewId="0"/>
  </sheetViews>
  <sheetFormatPr defaultRowHeight="16.5" x14ac:dyDescent="0.3"/>
  <cols>
    <col min="1" max="1" width="59.5" style="2" customWidth="1"/>
    <col min="4" max="4" width="53.5" customWidth="1"/>
  </cols>
  <sheetData>
    <row r="1" spans="1:6" ht="35.25" x14ac:dyDescent="0.5">
      <c r="A1" s="3" t="s">
        <v>8</v>
      </c>
    </row>
    <row r="2" spans="1:6" x14ac:dyDescent="0.3">
      <c r="A2" s="94"/>
      <c r="B2" s="6"/>
    </row>
    <row r="3" spans="1:6" x14ac:dyDescent="0.3">
      <c r="A3" s="94"/>
      <c r="B3" s="6"/>
    </row>
    <row r="4" spans="1:6" x14ac:dyDescent="0.3">
      <c r="A4" s="16" t="s">
        <v>14</v>
      </c>
      <c r="B4" s="6"/>
      <c r="C4" s="4" t="s">
        <v>379</v>
      </c>
    </row>
    <row r="5" spans="1:6" x14ac:dyDescent="0.3">
      <c r="A5" s="17" t="s">
        <v>0</v>
      </c>
      <c r="B5" s="6"/>
      <c r="C5" s="327" t="s">
        <v>523</v>
      </c>
      <c r="D5" s="327"/>
      <c r="E5" s="327"/>
      <c r="F5" s="327"/>
    </row>
    <row r="6" spans="1:6" x14ac:dyDescent="0.3">
      <c r="A6" s="17" t="s">
        <v>2</v>
      </c>
      <c r="B6" s="6"/>
      <c r="C6" s="328"/>
      <c r="D6" s="328"/>
      <c r="E6" s="328"/>
      <c r="F6" s="328"/>
    </row>
    <row r="7" spans="1:6" x14ac:dyDescent="0.3">
      <c r="A7" s="17" t="s">
        <v>4</v>
      </c>
      <c r="B7" s="6"/>
      <c r="C7" s="328"/>
      <c r="D7" s="328"/>
      <c r="E7" s="328"/>
      <c r="F7" s="328"/>
    </row>
    <row r="8" spans="1:6" x14ac:dyDescent="0.3">
      <c r="A8" s="17" t="s">
        <v>6</v>
      </c>
      <c r="B8" s="6"/>
      <c r="C8" s="328"/>
      <c r="D8" s="328"/>
      <c r="E8" s="328"/>
      <c r="F8" s="328"/>
    </row>
    <row r="9" spans="1:6" x14ac:dyDescent="0.3">
      <c r="A9" s="31" t="s">
        <v>8</v>
      </c>
      <c r="C9" s="328"/>
      <c r="D9" s="328"/>
      <c r="E9" s="328"/>
      <c r="F9" s="328"/>
    </row>
    <row r="10" spans="1:6" x14ac:dyDescent="0.3">
      <c r="A10" s="21" t="s">
        <v>94</v>
      </c>
      <c r="C10" s="328"/>
      <c r="D10" s="328"/>
      <c r="E10" s="328"/>
      <c r="F10" s="328"/>
    </row>
    <row r="11" spans="1:6" x14ac:dyDescent="0.3">
      <c r="A11" s="21" t="s">
        <v>95</v>
      </c>
      <c r="C11" s="328"/>
      <c r="D11" s="328"/>
      <c r="E11" s="328"/>
      <c r="F11" s="328"/>
    </row>
    <row r="12" spans="1:6" x14ac:dyDescent="0.3">
      <c r="A12" s="21" t="s">
        <v>96</v>
      </c>
      <c r="C12" s="328"/>
      <c r="D12" s="328"/>
      <c r="E12" s="328"/>
      <c r="F12" s="328"/>
    </row>
    <row r="13" spans="1:6" x14ac:dyDescent="0.3">
      <c r="A13" s="21" t="s">
        <v>97</v>
      </c>
      <c r="C13" s="328"/>
      <c r="D13" s="328"/>
      <c r="E13" s="328"/>
      <c r="F13" s="328"/>
    </row>
    <row r="14" spans="1:6" x14ac:dyDescent="0.3">
      <c r="A14" s="21" t="s">
        <v>98</v>
      </c>
      <c r="C14" s="328"/>
      <c r="D14" s="328"/>
      <c r="E14" s="328"/>
      <c r="F14" s="328"/>
    </row>
    <row r="15" spans="1:6" x14ac:dyDescent="0.3">
      <c r="A15" s="21" t="s">
        <v>99</v>
      </c>
      <c r="C15" s="328"/>
      <c r="D15" s="328"/>
      <c r="E15" s="328"/>
      <c r="F15" s="328"/>
    </row>
    <row r="16" spans="1:6" x14ac:dyDescent="0.3">
      <c r="A16" s="21" t="s">
        <v>100</v>
      </c>
      <c r="C16" s="328"/>
      <c r="D16" s="328"/>
      <c r="E16" s="328"/>
      <c r="F16" s="328"/>
    </row>
    <row r="17" spans="1:6" x14ac:dyDescent="0.3">
      <c r="A17" s="21" t="s">
        <v>101</v>
      </c>
      <c r="C17" s="328"/>
      <c r="D17" s="328"/>
      <c r="E17" s="328"/>
      <c r="F17" s="328"/>
    </row>
    <row r="18" spans="1:6" x14ac:dyDescent="0.3">
      <c r="A18" s="21" t="s">
        <v>102</v>
      </c>
    </row>
    <row r="19" spans="1:6" x14ac:dyDescent="0.3">
      <c r="A19" s="21" t="s">
        <v>103</v>
      </c>
    </row>
    <row r="20" spans="1:6" x14ac:dyDescent="0.3">
      <c r="A20" s="21" t="s">
        <v>104</v>
      </c>
    </row>
    <row r="21" spans="1:6" x14ac:dyDescent="0.3">
      <c r="A21" s="21" t="s">
        <v>105</v>
      </c>
    </row>
    <row r="22" spans="1:6" x14ac:dyDescent="0.3">
      <c r="A22" s="17" t="s">
        <v>10</v>
      </c>
      <c r="B22" s="6"/>
    </row>
    <row r="23" spans="1:6" x14ac:dyDescent="0.3">
      <c r="A23" s="17" t="s">
        <v>12</v>
      </c>
    </row>
    <row r="24" spans="1:6" x14ac:dyDescent="0.3">
      <c r="A24" s="17" t="s">
        <v>13</v>
      </c>
    </row>
    <row r="25" spans="1:6" x14ac:dyDescent="0.3">
      <c r="A25" s="17" t="s">
        <v>1</v>
      </c>
    </row>
    <row r="26" spans="1:6" x14ac:dyDescent="0.3">
      <c r="A26" s="17" t="s">
        <v>3</v>
      </c>
    </row>
    <row r="27" spans="1:6" x14ac:dyDescent="0.3">
      <c r="A27" s="17" t="s">
        <v>5</v>
      </c>
    </row>
    <row r="28" spans="1:6" x14ac:dyDescent="0.3">
      <c r="A28" s="17" t="s">
        <v>7</v>
      </c>
    </row>
    <row r="29" spans="1:6" x14ac:dyDescent="0.3">
      <c r="A29" s="17" t="s">
        <v>9</v>
      </c>
      <c r="B29" s="6"/>
    </row>
    <row r="30" spans="1:6" x14ac:dyDescent="0.3">
      <c r="A30" s="119" t="s">
        <v>11</v>
      </c>
      <c r="B30" s="6"/>
    </row>
    <row r="31" spans="1:6" x14ac:dyDescent="0.3">
      <c r="A31" s="120"/>
      <c r="B31" s="6"/>
    </row>
    <row r="32" spans="1:6" x14ac:dyDescent="0.3">
      <c r="A32" s="120"/>
      <c r="B32" s="6"/>
    </row>
    <row r="33" spans="1:2" x14ac:dyDescent="0.3">
      <c r="A33" s="120"/>
      <c r="B33" s="6"/>
    </row>
    <row r="34" spans="1:2" x14ac:dyDescent="0.3">
      <c r="A34" s="120"/>
      <c r="B34" s="6"/>
    </row>
    <row r="35" spans="1:2" x14ac:dyDescent="0.3">
      <c r="B35" s="6"/>
    </row>
    <row r="36" spans="1:2" x14ac:dyDescent="0.3">
      <c r="B36" s="6"/>
    </row>
  </sheetData>
  <mergeCells count="1">
    <mergeCell ref="C5:F17"/>
  </mergeCells>
  <hyperlinks>
    <hyperlink ref="A28" location="'Regional utveckling'!A1" display="Regional utveckling" xr:uid="{00000000-0004-0000-1500-000000000000}"/>
    <hyperlink ref="A27" location="'Läkemedel'!A1" display="Läkemedel" xr:uid="{00000000-0004-0000-1500-000001000000}"/>
    <hyperlink ref="A26" location="'Övrig hälso- och sjukvård'!A1" display="Övrig hälso- och sjukvård" xr:uid="{00000000-0004-0000-1500-000002000000}"/>
    <hyperlink ref="A25" location="'Tandvård'!A1" display="Tandvård" xr:uid="{00000000-0004-0000-1500-000003000000}"/>
    <hyperlink ref="A24" location="'Specialiserad psykiatrisk vård'!A1" display="Specialiserad psykiatrisk vård" xr:uid="{00000000-0004-0000-1500-000004000000}"/>
    <hyperlink ref="A23" location="'Specialiserad somatisk vård'!A1" display="Specialiserad somatisk vård" xr:uid="{00000000-0004-0000-1500-000005000000}"/>
    <hyperlink ref="A22" location="'Vårdcentraler'!A1" display="Vårdcentraler" xr:uid="{00000000-0004-0000-1500-000006000000}"/>
    <hyperlink ref="A9" location="'Primärvård'!A1" display="Primärvård" xr:uid="{00000000-0004-0000-1500-000007000000}"/>
    <hyperlink ref="A8" location="'Vårdplatser'!A1" display="Vårdplatser" xr:uid="{00000000-0004-0000-1500-000008000000}"/>
    <hyperlink ref="A7" location="'Hälso- och sjukvård'!A1" display="Hälso- och sjukvård" xr:uid="{00000000-0004-0000-1500-000009000000}"/>
    <hyperlink ref="A6" location="'Kostnader och intäkter'!A1" display="Kostnader för hälso- och sjukvård respektive regional utveckling" xr:uid="{00000000-0004-0000-1500-00000A000000}"/>
    <hyperlink ref="A5" location="'Regionernas ekonomi'!A1" display="Regionernas ekonomi" xr:uid="{00000000-0004-0000-1500-00000B000000}"/>
    <hyperlink ref="A29" location="'Trafik och infrastruktur'!A1" display="Trafik och infrastruktur, samt allmän regional utveckling" xr:uid="{00000000-0004-0000-1500-00000C000000}"/>
    <hyperlink ref="A30" location="'Utbildning och kultur'!A1" display="Utbildning och kultur" xr:uid="{00000000-0004-0000-1500-00000D000000}"/>
    <hyperlink ref="A4" location="Innehåll!A1" display="Innehåll" xr:uid="{00000000-0004-0000-1500-00000E000000}"/>
    <hyperlink ref="A10" location="'Primärvård 1'!A1" display="Primärvård 1" xr:uid="{2FD7C0DA-7C19-4D47-8BA7-D51398F9E9D1}"/>
    <hyperlink ref="A11" location="'Primärvård 2'!A1" display="Primärvård 2" xr:uid="{85BA0311-3465-4F90-B860-385ED893DF43}"/>
    <hyperlink ref="A12" location="'Primärvård 3'!A1" display="Primärvård 3" xr:uid="{09D56F9E-283A-45AD-8216-EA499EF0D4DC}"/>
    <hyperlink ref="A13" location="'Primärvård 4'!A1" display="Primärvård 4" xr:uid="{226626C9-BDA6-4039-8AF6-796DADC16157}"/>
    <hyperlink ref="A14" location="'Allmänläkarvård'!A1" display="Allmänläkarvård" xr:uid="{36B4D42F-91CC-4B5A-86BB-D2D556F014C5}"/>
    <hyperlink ref="A15" location="'Sjuksköterskevård'!A1" display="Sjuksköterskevård" xr:uid="{B4F1390B-75FC-4BCF-AF49-2F11C6BAAFCB}"/>
    <hyperlink ref="A16" location="'Mödrahälsovård'!A1" display="Mödrahälsovård" xr:uid="{BD3BD501-0D74-43D0-ACDB-B4434391AE0B}"/>
    <hyperlink ref="A17" location="'Barnhälsovård'!A1" display="Barnhälsovård" xr:uid="{9F5E8D7F-F478-46DA-B57F-B3B5EBEBCCF5}"/>
    <hyperlink ref="A18" location="'Fysio- och arbetsterapi'!A1" display="Fysio- och arbetsterapi" xr:uid="{9CD014BC-0994-49BA-92CC-AE24D392AE70}"/>
    <hyperlink ref="A19" location="'Primärvårdsansluten hemsjukvård'!A1" display="Primärvårdsansluten hemsjukvård" xr:uid="{72935167-7DF7-48F9-A6BE-D87141E85649}"/>
    <hyperlink ref="A20" location="'Övrig primärvård'!A1" display="Övrig primärvård" xr:uid="{0C0600EB-1446-4958-90B6-66C76FA9BC65}"/>
    <hyperlink ref="A21" location="'Sluten primärvård'!A1" display="Sluten primärvård" xr:uid="{4F4DA54B-4C6D-4558-800F-36082E5CD2A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0">
    <tabColor theme="9"/>
  </sheetPr>
  <dimension ref="A1:G34"/>
  <sheetViews>
    <sheetView showGridLines="0" showRowColHeaders="0" workbookViewId="0"/>
  </sheetViews>
  <sheetFormatPr defaultRowHeight="16.5" x14ac:dyDescent="0.3"/>
  <cols>
    <col min="1" max="1" width="59.5" style="2" customWidth="1"/>
    <col min="3" max="3" width="42.75" customWidth="1"/>
    <col min="4" max="4" width="15" customWidth="1"/>
    <col min="6" max="6" width="15" customWidth="1"/>
  </cols>
  <sheetData>
    <row r="1" spans="1:7" ht="35.25" x14ac:dyDescent="0.5">
      <c r="A1" s="3" t="s">
        <v>8</v>
      </c>
    </row>
    <row r="2" spans="1:7" x14ac:dyDescent="0.3">
      <c r="A2" s="94"/>
      <c r="C2" s="4" t="s">
        <v>305</v>
      </c>
    </row>
    <row r="3" spans="1:7" x14ac:dyDescent="0.3">
      <c r="A3" s="94"/>
      <c r="C3" s="42" t="s">
        <v>302</v>
      </c>
    </row>
    <row r="4" spans="1:7" x14ac:dyDescent="0.3">
      <c r="A4" s="16" t="s">
        <v>14</v>
      </c>
      <c r="C4" s="177"/>
      <c r="D4" s="329">
        <v>2020</v>
      </c>
      <c r="E4" s="329"/>
      <c r="F4" s="329">
        <v>2021</v>
      </c>
      <c r="G4" s="329"/>
    </row>
    <row r="5" spans="1:7" x14ac:dyDescent="0.3">
      <c r="A5" s="17" t="s">
        <v>0</v>
      </c>
      <c r="C5" s="141" t="s">
        <v>275</v>
      </c>
      <c r="D5" s="151" t="s">
        <v>295</v>
      </c>
      <c r="E5" s="151" t="s">
        <v>296</v>
      </c>
      <c r="F5" s="151" t="s">
        <v>295</v>
      </c>
      <c r="G5" s="151" t="s">
        <v>296</v>
      </c>
    </row>
    <row r="6" spans="1:7" x14ac:dyDescent="0.3">
      <c r="A6" s="17" t="s">
        <v>2</v>
      </c>
      <c r="C6" s="27" t="s">
        <v>107</v>
      </c>
      <c r="D6" s="27">
        <v>27487.052540749999</v>
      </c>
      <c r="E6" s="110">
        <f t="shared" ref="E6:E14" si="0">D6/$D$14</f>
        <v>0.54399096337602748</v>
      </c>
      <c r="F6" s="27">
        <v>29097.151472590005</v>
      </c>
      <c r="G6" s="110">
        <f t="shared" ref="G6:G14" si="1">F6/$F$14</f>
        <v>0.54666295705753654</v>
      </c>
    </row>
    <row r="7" spans="1:7" x14ac:dyDescent="0.3">
      <c r="A7" s="17" t="s">
        <v>4</v>
      </c>
      <c r="C7" s="142" t="s">
        <v>101</v>
      </c>
      <c r="D7" s="142">
        <v>2696.0532314285001</v>
      </c>
      <c r="E7" s="149">
        <f t="shared" si="0"/>
        <v>5.3357070297135031E-2</v>
      </c>
      <c r="F7" s="142">
        <v>2907.8241921430104</v>
      </c>
      <c r="G7" s="149">
        <f t="shared" si="1"/>
        <v>5.4630769371969944E-2</v>
      </c>
    </row>
    <row r="8" spans="1:7" x14ac:dyDescent="0.3">
      <c r="A8" s="17" t="s">
        <v>6</v>
      </c>
      <c r="C8" s="27" t="s">
        <v>100</v>
      </c>
      <c r="D8" s="27">
        <v>2359.0424459773503</v>
      </c>
      <c r="E8" s="110">
        <f t="shared" si="0"/>
        <v>4.668735474382528E-2</v>
      </c>
      <c r="F8" s="27">
        <v>2397.8908298440638</v>
      </c>
      <c r="G8" s="110">
        <f t="shared" si="1"/>
        <v>4.5050392406230454E-2</v>
      </c>
    </row>
    <row r="9" spans="1:7" x14ac:dyDescent="0.3">
      <c r="A9" s="17" t="s">
        <v>8</v>
      </c>
      <c r="C9" s="142" t="s">
        <v>103</v>
      </c>
      <c r="D9" s="142">
        <v>1070.737970525</v>
      </c>
      <c r="E9" s="149">
        <f t="shared" si="0"/>
        <v>2.1190768971888256E-2</v>
      </c>
      <c r="F9" s="142">
        <v>1074.64120166</v>
      </c>
      <c r="G9" s="149">
        <f t="shared" si="1"/>
        <v>2.0189829840516284E-2</v>
      </c>
    </row>
    <row r="10" spans="1:7" x14ac:dyDescent="0.3">
      <c r="A10" s="122" t="s">
        <v>94</v>
      </c>
      <c r="C10" s="27" t="s">
        <v>286</v>
      </c>
      <c r="D10" s="27">
        <v>4930.3513688581525</v>
      </c>
      <c r="E10" s="110">
        <f t="shared" si="0"/>
        <v>9.7575634453758012E-2</v>
      </c>
      <c r="F10" s="27">
        <v>5025.7408183194384</v>
      </c>
      <c r="G10" s="110">
        <f t="shared" si="1"/>
        <v>9.442114427370496E-2</v>
      </c>
    </row>
    <row r="11" spans="1:7" x14ac:dyDescent="0.3">
      <c r="A11" s="21" t="s">
        <v>95</v>
      </c>
      <c r="C11" s="142" t="s">
        <v>109</v>
      </c>
      <c r="D11" s="142">
        <v>8365.5170710599996</v>
      </c>
      <c r="E11" s="149">
        <f t="shared" si="0"/>
        <v>0.16556033732165168</v>
      </c>
      <c r="F11" s="142">
        <v>8260.0041770280004</v>
      </c>
      <c r="G11" s="149">
        <f t="shared" si="1"/>
        <v>0.15518489199794513</v>
      </c>
    </row>
    <row r="12" spans="1:7" x14ac:dyDescent="0.3">
      <c r="A12" s="21" t="s">
        <v>96</v>
      </c>
      <c r="C12" s="27" t="s">
        <v>105</v>
      </c>
      <c r="D12" s="27">
        <v>269.02923762299997</v>
      </c>
      <c r="E12" s="110">
        <f t="shared" si="0"/>
        <v>5.3243058321327296E-3</v>
      </c>
      <c r="F12" s="27">
        <v>295.79667427532996</v>
      </c>
      <c r="G12" s="110">
        <f t="shared" si="1"/>
        <v>5.5572822927172751E-3</v>
      </c>
    </row>
    <row r="13" spans="1:7" x14ac:dyDescent="0.3">
      <c r="A13" s="21" t="s">
        <v>97</v>
      </c>
      <c r="C13" s="142" t="s">
        <v>104</v>
      </c>
      <c r="D13" s="142">
        <v>3350.7255968109193</v>
      </c>
      <c r="E13" s="149">
        <f t="shared" si="0"/>
        <v>6.6313565003581557E-2</v>
      </c>
      <c r="F13" s="142">
        <v>4167.8084208979999</v>
      </c>
      <c r="G13" s="149">
        <f t="shared" si="1"/>
        <v>7.8302732759379545E-2</v>
      </c>
    </row>
    <row r="14" spans="1:7" x14ac:dyDescent="0.3">
      <c r="A14" s="21" t="s">
        <v>98</v>
      </c>
      <c r="C14" s="28" t="s">
        <v>28</v>
      </c>
      <c r="D14" s="28">
        <f>SUM(D6:D13)</f>
        <v>50528.509463032919</v>
      </c>
      <c r="E14" s="110">
        <f t="shared" si="0"/>
        <v>1</v>
      </c>
      <c r="F14" s="28">
        <f>SUM(F6:F13)</f>
        <v>53226.857786757842</v>
      </c>
      <c r="G14" s="110">
        <f t="shared" si="1"/>
        <v>1</v>
      </c>
    </row>
    <row r="15" spans="1:7" x14ac:dyDescent="0.3">
      <c r="A15" s="21" t="s">
        <v>99</v>
      </c>
      <c r="C15" s="42" t="s">
        <v>386</v>
      </c>
    </row>
    <row r="16" spans="1:7" x14ac:dyDescent="0.3">
      <c r="A16" s="21" t="s">
        <v>100</v>
      </c>
    </row>
    <row r="17" spans="1:1" x14ac:dyDescent="0.3">
      <c r="A17" s="21" t="s">
        <v>101</v>
      </c>
    </row>
    <row r="18" spans="1:1" x14ac:dyDescent="0.3">
      <c r="A18" s="21" t="s">
        <v>102</v>
      </c>
    </row>
    <row r="19" spans="1:1" x14ac:dyDescent="0.3">
      <c r="A19" s="21" t="s">
        <v>103</v>
      </c>
    </row>
    <row r="20" spans="1:1" x14ac:dyDescent="0.3">
      <c r="A20" s="21" t="s">
        <v>104</v>
      </c>
    </row>
    <row r="21" spans="1:1" x14ac:dyDescent="0.3">
      <c r="A21" s="21" t="s">
        <v>105</v>
      </c>
    </row>
    <row r="22" spans="1:1" x14ac:dyDescent="0.3">
      <c r="A22" s="17" t="s">
        <v>10</v>
      </c>
    </row>
    <row r="23" spans="1:1" x14ac:dyDescent="0.3">
      <c r="A23" s="17" t="s">
        <v>12</v>
      </c>
    </row>
    <row r="24" spans="1:1" x14ac:dyDescent="0.3">
      <c r="A24" s="17" t="s">
        <v>13</v>
      </c>
    </row>
    <row r="25" spans="1:1" x14ac:dyDescent="0.3">
      <c r="A25" s="17" t="s">
        <v>1</v>
      </c>
    </row>
    <row r="26" spans="1:1" x14ac:dyDescent="0.3">
      <c r="A26" s="17" t="s">
        <v>3</v>
      </c>
    </row>
    <row r="27" spans="1:1" x14ac:dyDescent="0.3">
      <c r="A27" s="17" t="s">
        <v>5</v>
      </c>
    </row>
    <row r="28" spans="1:1" x14ac:dyDescent="0.3">
      <c r="A28" s="17" t="s">
        <v>7</v>
      </c>
    </row>
    <row r="29" spans="1:1" x14ac:dyDescent="0.3">
      <c r="A29" s="17" t="s">
        <v>9</v>
      </c>
    </row>
    <row r="30" spans="1:1" x14ac:dyDescent="0.3">
      <c r="A30" s="119" t="s">
        <v>11</v>
      </c>
    </row>
    <row r="31" spans="1:1" x14ac:dyDescent="0.3">
      <c r="A31" s="120"/>
    </row>
    <row r="32" spans="1:1" x14ac:dyDescent="0.3">
      <c r="A32" s="120"/>
    </row>
    <row r="33" spans="1:1" x14ac:dyDescent="0.3">
      <c r="A33" s="120"/>
    </row>
    <row r="34" spans="1:1" x14ac:dyDescent="0.3">
      <c r="A34" s="120"/>
    </row>
  </sheetData>
  <mergeCells count="2">
    <mergeCell ref="F4:G4"/>
    <mergeCell ref="D4:E4"/>
  </mergeCells>
  <hyperlinks>
    <hyperlink ref="A28" location="'Regional utveckling'!A1" display="Regional utveckling" xr:uid="{00000000-0004-0000-1600-000000000000}"/>
    <hyperlink ref="A27" location="'Läkemedel'!A1" display="Läkemedel" xr:uid="{00000000-0004-0000-1600-000001000000}"/>
    <hyperlink ref="A26" location="'Övrig hälso- och sjukvård'!A1" display="Övrig hälso- och sjukvård" xr:uid="{00000000-0004-0000-1600-000002000000}"/>
    <hyperlink ref="A25" location="'Tandvård'!A1" display="Tandvård" xr:uid="{00000000-0004-0000-1600-000003000000}"/>
    <hyperlink ref="A24" location="'Specialiserad psykiatrisk vård'!A1" display="Specialiserad psykiatrisk vård" xr:uid="{00000000-0004-0000-1600-000004000000}"/>
    <hyperlink ref="A23" location="'Specialiserad somatisk vård'!A1" display="Specialiserad somatisk vård" xr:uid="{00000000-0004-0000-1600-000005000000}"/>
    <hyperlink ref="A22" location="'Vårdcentraler'!A1" display="Vårdcentraler" xr:uid="{00000000-0004-0000-1600-000006000000}"/>
    <hyperlink ref="A9" location="'Primärvård'!A1" display="Primärvård" xr:uid="{00000000-0004-0000-1600-000007000000}"/>
    <hyperlink ref="A8" location="'Vårdplatser'!A1" display="Vårdplatser" xr:uid="{00000000-0004-0000-1600-000008000000}"/>
    <hyperlink ref="A7" location="'Hälso- och sjukvård'!A1" display="Hälso- och sjukvård" xr:uid="{00000000-0004-0000-1600-000009000000}"/>
    <hyperlink ref="A6" location="'Kostnader och intäkter'!A1" display="Kostnader för" xr:uid="{00000000-0004-0000-1600-00000A000000}"/>
    <hyperlink ref="A5" location="'Regionernas ekonomi'!A1" display="Regionernas ekonomi" xr:uid="{00000000-0004-0000-1600-00000B000000}"/>
    <hyperlink ref="A29" location="'Trafik och infrastruktur'!A1" display="Trafik och infrastruktur, samt allmän regional utveckling" xr:uid="{00000000-0004-0000-1600-00000C000000}"/>
    <hyperlink ref="A30" location="'Utbildning och kultur'!A1" display="Utbildning och kultur" xr:uid="{00000000-0004-0000-1600-00000D000000}"/>
    <hyperlink ref="A4" location="Innehåll!A1" display="Innehåll" xr:uid="{00000000-0004-0000-1600-00000E000000}"/>
    <hyperlink ref="A10" location="'Primärvård 1'!A1" display="Primärvård 1" xr:uid="{71B3A4E1-6AEE-42FC-978A-544D0A55921F}"/>
    <hyperlink ref="A11" location="'Primärvård 2'!A1" display="Primärvård 2" xr:uid="{9A098B99-0C76-42A9-B4F5-D49196147F94}"/>
    <hyperlink ref="A12" location="'Primärvård 3'!A1" display="Primärvård 3" xr:uid="{CAE16F2F-381F-4274-B55F-458A171EFD31}"/>
    <hyperlink ref="A13" location="'Primärvård 4'!A1" display="Primärvård 4" xr:uid="{23E4CC11-612F-4800-9366-DFA6038EA094}"/>
    <hyperlink ref="A14" location="'Allmänläkarvård'!A1" display="Allmänläkarvård" xr:uid="{776A3611-EB13-4BF6-8C7B-D729897BDBD5}"/>
    <hyperlink ref="A15" location="'Sjuksköterskevård'!A1" display="Sjuksköterskevård" xr:uid="{EFE159DF-1C04-465F-98A8-C21AE583D9AE}"/>
    <hyperlink ref="A16" location="'Mödrahälsovård'!A1" display="Mödrahälsovård" xr:uid="{76156C27-3960-4C10-BA71-642772924B25}"/>
    <hyperlink ref="A17" location="'Barnhälsovård'!A1" display="Barnhälsovård" xr:uid="{1D6A9231-B2B9-43A4-B7F7-88D4E99C5FA7}"/>
    <hyperlink ref="A18" location="'Fysio- och arbetsterapi'!A1" display="Fysio- och arbetsterapi" xr:uid="{7D391789-1EFD-4ED0-992F-3432C52CFBF7}"/>
    <hyperlink ref="A19" location="'Primärvårdsansluten hemsjukvård'!A1" display="Primärvårdsansluten hemsjukvård" xr:uid="{23159B23-C015-4A04-B586-6B58E73A45D3}"/>
    <hyperlink ref="A20" location="'Övrig primärvård'!A1" display="Övrig primärvård" xr:uid="{150D664C-AB62-4720-A16D-0740650F3041}"/>
    <hyperlink ref="A21" location="'Sluten primärvård'!A1" display="Sluten primärvård" xr:uid="{19184CC4-C143-4342-9462-03637827E348}"/>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1">
    <tabColor theme="9"/>
  </sheetPr>
  <dimension ref="A1:L34"/>
  <sheetViews>
    <sheetView showGridLines="0" showRowColHeaders="0" workbookViewId="0"/>
  </sheetViews>
  <sheetFormatPr defaultRowHeight="16.5" x14ac:dyDescent="0.3"/>
  <cols>
    <col min="1" max="1" width="59.5" style="2" customWidth="1"/>
    <col min="3" max="3" width="58.875" customWidth="1"/>
  </cols>
  <sheetData>
    <row r="1" spans="1:12" ht="35.25" x14ac:dyDescent="0.5">
      <c r="A1" s="3" t="s">
        <v>8</v>
      </c>
    </row>
    <row r="2" spans="1:12" x14ac:dyDescent="0.3">
      <c r="A2" s="94"/>
      <c r="C2" s="4" t="s">
        <v>379</v>
      </c>
    </row>
    <row r="3" spans="1:12" x14ac:dyDescent="0.3">
      <c r="A3" s="94"/>
      <c r="C3" s="84" t="s">
        <v>385</v>
      </c>
      <c r="E3" s="60"/>
    </row>
    <row r="4" spans="1:12" x14ac:dyDescent="0.3">
      <c r="A4" s="16" t="s">
        <v>14</v>
      </c>
      <c r="C4" s="141" t="s">
        <v>271</v>
      </c>
      <c r="D4" s="141">
        <v>2020</v>
      </c>
      <c r="E4" s="141">
        <v>2021</v>
      </c>
      <c r="F4" s="32"/>
    </row>
    <row r="5" spans="1:12" x14ac:dyDescent="0.3">
      <c r="A5" s="17" t="s">
        <v>0</v>
      </c>
      <c r="C5" s="58" t="s">
        <v>259</v>
      </c>
      <c r="D5" s="27">
        <v>14160.909723483395</v>
      </c>
      <c r="E5" s="27">
        <v>15128.826993429186</v>
      </c>
      <c r="F5" s="186"/>
      <c r="L5" s="1"/>
    </row>
    <row r="6" spans="1:12" x14ac:dyDescent="0.3">
      <c r="A6" s="17" t="s">
        <v>2</v>
      </c>
      <c r="C6" s="153" t="s">
        <v>260</v>
      </c>
      <c r="D6" s="142">
        <v>6141.6222769813558</v>
      </c>
      <c r="E6" s="142">
        <v>7328.0919323006374</v>
      </c>
      <c r="F6" s="186"/>
      <c r="L6" s="1"/>
    </row>
    <row r="7" spans="1:12" x14ac:dyDescent="0.3">
      <c r="A7" s="17" t="s">
        <v>4</v>
      </c>
      <c r="C7" s="58" t="s">
        <v>184</v>
      </c>
      <c r="D7" s="27">
        <v>22543.343831216804</v>
      </c>
      <c r="E7" s="27">
        <v>23912.041749291882</v>
      </c>
      <c r="F7" s="186"/>
      <c r="L7" s="1"/>
    </row>
    <row r="8" spans="1:12" x14ac:dyDescent="0.3">
      <c r="A8" s="17" t="s">
        <v>6</v>
      </c>
      <c r="C8" s="175" t="s">
        <v>190</v>
      </c>
      <c r="D8" s="192">
        <v>1415.6408574483571</v>
      </c>
      <c r="E8" s="192">
        <v>1230.421599552184</v>
      </c>
      <c r="F8" s="187"/>
      <c r="L8" s="1"/>
    </row>
    <row r="9" spans="1:12" x14ac:dyDescent="0.3">
      <c r="A9" s="17" t="s">
        <v>8</v>
      </c>
      <c r="C9" s="58" t="s">
        <v>185</v>
      </c>
      <c r="D9" s="27">
        <v>251.17818903883219</v>
      </c>
      <c r="E9" s="27">
        <v>811.00335605986584</v>
      </c>
      <c r="F9" s="186"/>
      <c r="L9" s="1"/>
    </row>
    <row r="10" spans="1:12" x14ac:dyDescent="0.3">
      <c r="A10" s="21" t="s">
        <v>94</v>
      </c>
      <c r="C10" s="153" t="s">
        <v>261</v>
      </c>
      <c r="D10" s="142">
        <v>15459.646994771969</v>
      </c>
      <c r="E10" s="142">
        <v>17116.936975924695</v>
      </c>
      <c r="F10" s="186"/>
    </row>
    <row r="11" spans="1:12" x14ac:dyDescent="0.3">
      <c r="A11" s="122" t="s">
        <v>95</v>
      </c>
      <c r="C11" s="109" t="s">
        <v>262</v>
      </c>
      <c r="D11" s="27">
        <v>9772.0511547140777</v>
      </c>
      <c r="E11" s="27">
        <v>10036.970948955159</v>
      </c>
      <c r="F11" s="187"/>
    </row>
    <row r="12" spans="1:12" x14ac:dyDescent="0.3">
      <c r="A12" s="21" t="s">
        <v>96</v>
      </c>
      <c r="C12" s="153" t="s">
        <v>263</v>
      </c>
      <c r="D12" s="142">
        <v>85.652990619804996</v>
      </c>
      <c r="E12" s="142">
        <v>89.888793262233193</v>
      </c>
      <c r="F12" s="186"/>
    </row>
    <row r="13" spans="1:12" x14ac:dyDescent="0.3">
      <c r="A13" s="21" t="s">
        <v>97</v>
      </c>
      <c r="C13" s="28" t="s">
        <v>264</v>
      </c>
      <c r="D13" s="28">
        <f>D12+D10+D9+D7+D6+D5</f>
        <v>58642.35400611216</v>
      </c>
      <c r="E13" s="28">
        <f>E12+E10+E9+E7+E6+E5</f>
        <v>64386.789800268511</v>
      </c>
      <c r="F13" s="188"/>
    </row>
    <row r="14" spans="1:12" x14ac:dyDescent="0.3">
      <c r="A14" s="21" t="s">
        <v>98</v>
      </c>
      <c r="C14" s="175" t="s">
        <v>265</v>
      </c>
      <c r="D14" s="155">
        <f>D13-D8</f>
        <v>57226.713148663803</v>
      </c>
      <c r="E14" s="155">
        <f>E13-E8</f>
        <v>63156.36820071633</v>
      </c>
      <c r="F14" s="189"/>
    </row>
    <row r="15" spans="1:12" x14ac:dyDescent="0.3">
      <c r="A15" s="21" t="s">
        <v>99</v>
      </c>
      <c r="C15" s="28" t="s">
        <v>266</v>
      </c>
      <c r="D15" s="28">
        <v>50255.509463032926</v>
      </c>
      <c r="E15" s="28">
        <v>52927.857786757835</v>
      </c>
      <c r="F15" s="190"/>
    </row>
    <row r="16" spans="1:12" x14ac:dyDescent="0.3">
      <c r="A16" s="21" t="s">
        <v>100</v>
      </c>
      <c r="C16" s="153" t="s">
        <v>267</v>
      </c>
      <c r="D16" s="142">
        <v>1288.68040653</v>
      </c>
      <c r="E16" s="142">
        <v>1326.2447634800001</v>
      </c>
      <c r="F16" s="186"/>
    </row>
    <row r="17" spans="1:6" x14ac:dyDescent="0.3">
      <c r="A17" s="21" t="s">
        <v>101</v>
      </c>
      <c r="C17" s="58" t="s">
        <v>212</v>
      </c>
      <c r="D17" s="27">
        <v>1670.1490729510001</v>
      </c>
      <c r="E17" s="27">
        <v>1586.475874472</v>
      </c>
      <c r="F17" s="186"/>
    </row>
    <row r="18" spans="1:6" x14ac:dyDescent="0.3">
      <c r="A18" s="21" t="s">
        <v>102</v>
      </c>
      <c r="C18" s="175" t="s">
        <v>213</v>
      </c>
      <c r="D18" s="155">
        <v>1250.3053246000816</v>
      </c>
      <c r="E18" s="155">
        <v>1230.4375526901561</v>
      </c>
      <c r="F18" s="187"/>
    </row>
    <row r="19" spans="1:6" x14ac:dyDescent="0.3">
      <c r="A19" s="21" t="s">
        <v>103</v>
      </c>
      <c r="C19" s="58" t="s">
        <v>214</v>
      </c>
      <c r="D19" s="27">
        <v>318.12137857839997</v>
      </c>
      <c r="E19" s="27">
        <v>348.36318103569999</v>
      </c>
      <c r="F19" s="186"/>
    </row>
    <row r="20" spans="1:6" x14ac:dyDescent="0.3">
      <c r="A20" s="21" t="s">
        <v>104</v>
      </c>
      <c r="C20" s="153" t="s">
        <v>215</v>
      </c>
      <c r="D20" s="142">
        <v>71.715662023589999</v>
      </c>
      <c r="E20" s="142">
        <v>83.831373906015003</v>
      </c>
      <c r="F20" s="186"/>
    </row>
    <row r="21" spans="1:6" x14ac:dyDescent="0.3">
      <c r="A21" s="21" t="s">
        <v>105</v>
      </c>
      <c r="C21" s="58" t="s">
        <v>216</v>
      </c>
      <c r="D21" s="27">
        <v>5505.8922657439989</v>
      </c>
      <c r="E21" s="27">
        <v>8184.6606941099999</v>
      </c>
      <c r="F21" s="186"/>
    </row>
    <row r="22" spans="1:6" x14ac:dyDescent="0.3">
      <c r="A22" s="17" t="s">
        <v>10</v>
      </c>
      <c r="C22" s="153" t="s">
        <v>218</v>
      </c>
      <c r="D22" s="142">
        <v>325.72971184481997</v>
      </c>
      <c r="E22" s="142">
        <v>289.46772626810002</v>
      </c>
      <c r="F22" s="186"/>
    </row>
    <row r="23" spans="1:6" x14ac:dyDescent="0.3">
      <c r="A23" s="17" t="s">
        <v>12</v>
      </c>
      <c r="C23" s="28" t="s">
        <v>268</v>
      </c>
      <c r="D23" s="28">
        <f>D22+D21+D20+D19+D17+D16</f>
        <v>9180.2884976718087</v>
      </c>
      <c r="E23" s="28">
        <f>E22+E21+E20+E19+E17+E16</f>
        <v>11819.043613271817</v>
      </c>
      <c r="F23" s="188"/>
    </row>
    <row r="24" spans="1:6" x14ac:dyDescent="0.3">
      <c r="A24" s="17" t="s">
        <v>13</v>
      </c>
      <c r="C24" s="175" t="s">
        <v>269</v>
      </c>
      <c r="D24" s="155">
        <f>D23-D18</f>
        <v>7929.9831730717269</v>
      </c>
      <c r="E24" s="155">
        <f>E23-E18</f>
        <v>10588.60606058166</v>
      </c>
      <c r="F24" s="191"/>
    </row>
    <row r="25" spans="1:6" x14ac:dyDescent="0.3">
      <c r="A25" s="17" t="s">
        <v>1</v>
      </c>
      <c r="F25" s="32"/>
    </row>
    <row r="26" spans="1:6" x14ac:dyDescent="0.3">
      <c r="A26" s="17" t="s">
        <v>3</v>
      </c>
      <c r="F26" s="32"/>
    </row>
    <row r="27" spans="1:6" x14ac:dyDescent="0.3">
      <c r="A27" s="17" t="s">
        <v>5</v>
      </c>
      <c r="F27" s="32"/>
    </row>
    <row r="28" spans="1:6" x14ac:dyDescent="0.3">
      <c r="A28" s="17" t="s">
        <v>7</v>
      </c>
      <c r="F28" s="32"/>
    </row>
    <row r="29" spans="1:6" x14ac:dyDescent="0.3">
      <c r="A29" s="17" t="s">
        <v>9</v>
      </c>
      <c r="F29" s="32"/>
    </row>
    <row r="30" spans="1:6" x14ac:dyDescent="0.3">
      <c r="A30" s="119" t="s">
        <v>11</v>
      </c>
      <c r="F30" s="32"/>
    </row>
    <row r="31" spans="1:6" x14ac:dyDescent="0.3">
      <c r="A31" s="120"/>
      <c r="F31" s="32"/>
    </row>
    <row r="32" spans="1:6" x14ac:dyDescent="0.3">
      <c r="A32" s="120"/>
    </row>
    <row r="33" spans="1:1" x14ac:dyDescent="0.3">
      <c r="A33" s="120"/>
    </row>
    <row r="34" spans="1:1" x14ac:dyDescent="0.3">
      <c r="A34" s="120"/>
    </row>
  </sheetData>
  <hyperlinks>
    <hyperlink ref="A28" location="'Regional utveckling'!A1" display="Regional utveckling" xr:uid="{00000000-0004-0000-1700-000000000000}"/>
    <hyperlink ref="A27" location="'Läkemedel'!A1" display="Läkemedel" xr:uid="{00000000-0004-0000-1700-000001000000}"/>
    <hyperlink ref="A26" location="'Övrig hälso- och sjukvård'!A1" display="Övrig hälso- och sjukvård" xr:uid="{00000000-0004-0000-1700-000002000000}"/>
    <hyperlink ref="A25" location="'Tandvård'!A1" display="Tandvård" xr:uid="{00000000-0004-0000-1700-000003000000}"/>
    <hyperlink ref="A24" location="'Specialiserad psykiatrisk vård'!A1" display="Specialiserad psykiatrisk vård" xr:uid="{00000000-0004-0000-1700-000004000000}"/>
    <hyperlink ref="A23" location="'Specialiserad somatisk vård'!A1" display="Specialiserad somatisk vård" xr:uid="{00000000-0004-0000-1700-000005000000}"/>
    <hyperlink ref="A22" location="'Vårdcentraler'!A1" display="Vårdcentraler" xr:uid="{00000000-0004-0000-1700-000006000000}"/>
    <hyperlink ref="A9" location="'Primärvård'!A1" display="Primärvård" xr:uid="{00000000-0004-0000-1700-000007000000}"/>
    <hyperlink ref="A8" location="'Vårdplatser'!A1" display="Vårdplatser" xr:uid="{00000000-0004-0000-1700-000008000000}"/>
    <hyperlink ref="A7" location="'Hälso- och sjukvård'!A1" display="Hälso- och sjukvård" xr:uid="{00000000-0004-0000-1700-000009000000}"/>
    <hyperlink ref="A6" location="'Kostnader och intäkter'!A1" display="Kostnader för" xr:uid="{00000000-0004-0000-1700-00000A000000}"/>
    <hyperlink ref="A5" location="'Regionernas ekonomi'!A1" display="Regionernas ekonomi" xr:uid="{00000000-0004-0000-1700-00000B000000}"/>
    <hyperlink ref="A29" location="'Trafik och infrastruktur'!A1" display="Trafik och infrastruktur, samt allmän regional utveckling" xr:uid="{00000000-0004-0000-1700-00000C000000}"/>
    <hyperlink ref="A30" location="'Utbildning och kultur'!A1" display="Utbildning och kultur" xr:uid="{00000000-0004-0000-1700-00000D000000}"/>
    <hyperlink ref="A4" location="Innehåll!A1" display="Innehåll" xr:uid="{00000000-0004-0000-1700-00000E000000}"/>
    <hyperlink ref="A10" location="'Primärvård 1'!A1" display="Primärvård 1" xr:uid="{6F3A953A-B8E5-40E6-A8D8-B01AE8926AEE}"/>
    <hyperlink ref="A11" location="'Primärvård 2'!A1" display="Primärvård 2" xr:uid="{62F61637-0C21-47E1-831C-8AD014E57687}"/>
    <hyperlink ref="A12" location="'Primärvård 3'!A1" display="Primärvård 3" xr:uid="{24F0D065-8B7B-4751-A5BD-342EBAFE1A96}"/>
    <hyperlink ref="A13" location="'Primärvård 4'!A1" display="Primärvård 4" xr:uid="{216A9C9F-EAFE-4D85-B419-3F9E906E323A}"/>
    <hyperlink ref="A14" location="'Allmänläkarvård'!A1" display="Allmänläkarvård" xr:uid="{88905B7C-7D0A-4C7C-AFE7-0BDDEA5AF33F}"/>
    <hyperlink ref="A15" location="'Sjuksköterskevård'!A1" display="Sjuksköterskevård" xr:uid="{C099919D-0A22-4CB6-B438-F88604A3BAFB}"/>
    <hyperlink ref="A16" location="'Mödrahälsovård'!A1" display="Mödrahälsovård" xr:uid="{68EA73B7-14BE-4BFD-BC24-83AB848678B3}"/>
    <hyperlink ref="A17" location="'Barnhälsovård'!A1" display="Barnhälsovård" xr:uid="{7B7682A1-0B43-4A80-B39C-0B6F2A95B318}"/>
    <hyperlink ref="A18" location="'Fysio- och arbetsterapi'!A1" display="Fysio- och arbetsterapi" xr:uid="{13873312-CE7D-4D14-9891-F8C78F542D7E}"/>
    <hyperlink ref="A19" location="'Primärvårdsansluten hemsjukvård'!A1" display="Primärvårdsansluten hemsjukvård" xr:uid="{91AE66CD-3991-4901-A6DE-2CCFBB53F01E}"/>
    <hyperlink ref="A20" location="'Övrig primärvård'!A1" display="Övrig primärvård" xr:uid="{5F95366B-BB95-4F49-9CE2-954C9A9AA2A0}"/>
    <hyperlink ref="A21" location="'Sluten primärvård'!A1" display="Sluten primärvård" xr:uid="{2FFFC8BB-5453-4FA9-9ACA-40831B3F62AF}"/>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2">
    <tabColor theme="9"/>
  </sheetPr>
  <dimension ref="A1:P54"/>
  <sheetViews>
    <sheetView showGridLines="0" showRowColHeaders="0" workbookViewId="0"/>
  </sheetViews>
  <sheetFormatPr defaultRowHeight="16.5" x14ac:dyDescent="0.3"/>
  <cols>
    <col min="1" max="1" width="59.5" style="2" customWidth="1"/>
    <col min="3" max="3" width="19.375" customWidth="1"/>
    <col min="6" max="6" width="11.5" customWidth="1"/>
  </cols>
  <sheetData>
    <row r="1" spans="1:16" ht="35.25" x14ac:dyDescent="0.5">
      <c r="A1" s="3" t="s">
        <v>8</v>
      </c>
    </row>
    <row r="2" spans="1:16" x14ac:dyDescent="0.3">
      <c r="A2" s="94"/>
      <c r="C2" s="4" t="s">
        <v>509</v>
      </c>
    </row>
    <row r="3" spans="1:16" x14ac:dyDescent="0.3">
      <c r="A3" s="94"/>
      <c r="C3" s="42" t="s">
        <v>418</v>
      </c>
    </row>
    <row r="4" spans="1:16" x14ac:dyDescent="0.3">
      <c r="A4" s="16" t="s">
        <v>14</v>
      </c>
    </row>
    <row r="5" spans="1:16" x14ac:dyDescent="0.3">
      <c r="A5" s="17" t="s">
        <v>0</v>
      </c>
    </row>
    <row r="6" spans="1:16" x14ac:dyDescent="0.3">
      <c r="A6" s="17" t="s">
        <v>2</v>
      </c>
    </row>
    <row r="7" spans="1:16" x14ac:dyDescent="0.3">
      <c r="A7" s="17" t="s">
        <v>4</v>
      </c>
    </row>
    <row r="8" spans="1:16" x14ac:dyDescent="0.3">
      <c r="A8" s="17" t="s">
        <v>6</v>
      </c>
      <c r="C8" s="32"/>
      <c r="D8" s="32"/>
      <c r="E8" s="32"/>
      <c r="F8" s="32"/>
      <c r="G8" s="32"/>
      <c r="H8" s="32"/>
      <c r="I8" s="32"/>
      <c r="J8" s="32"/>
      <c r="K8" s="32"/>
      <c r="L8" s="32"/>
      <c r="M8" s="32"/>
      <c r="N8" s="32"/>
      <c r="O8" s="32"/>
      <c r="P8" s="32"/>
    </row>
    <row r="9" spans="1:16" x14ac:dyDescent="0.3">
      <c r="A9" s="17" t="s">
        <v>8</v>
      </c>
      <c r="C9" s="32"/>
      <c r="D9" s="32"/>
      <c r="E9" s="32"/>
      <c r="F9" s="32"/>
      <c r="G9" s="32"/>
      <c r="H9" s="32"/>
      <c r="I9" s="32"/>
      <c r="J9" s="32"/>
      <c r="K9" s="32"/>
      <c r="L9" s="32"/>
      <c r="M9" s="32"/>
      <c r="N9" s="32"/>
      <c r="O9" s="32"/>
      <c r="P9" s="32"/>
    </row>
    <row r="10" spans="1:16" x14ac:dyDescent="0.3">
      <c r="A10" s="21" t="s">
        <v>94</v>
      </c>
      <c r="C10" s="32"/>
      <c r="D10" s="32"/>
      <c r="E10" s="32"/>
      <c r="F10" s="32"/>
      <c r="G10" s="32"/>
      <c r="H10" s="32"/>
      <c r="I10" s="32"/>
      <c r="J10" s="32"/>
      <c r="K10" s="32"/>
      <c r="L10" s="32"/>
      <c r="M10" s="32"/>
      <c r="N10" s="32"/>
      <c r="O10" s="32"/>
      <c r="P10" s="32"/>
    </row>
    <row r="11" spans="1:16" x14ac:dyDescent="0.3">
      <c r="A11" s="21" t="s">
        <v>95</v>
      </c>
      <c r="C11" s="32"/>
      <c r="D11" s="32"/>
      <c r="E11" s="32"/>
      <c r="F11" s="32"/>
      <c r="G11" s="32"/>
      <c r="H11" s="32"/>
      <c r="I11" s="32"/>
      <c r="J11" s="32"/>
      <c r="K11" s="32"/>
      <c r="L11" s="32"/>
      <c r="M11" s="32"/>
      <c r="N11" s="32"/>
      <c r="O11" s="32"/>
      <c r="P11" s="32"/>
    </row>
    <row r="12" spans="1:16" x14ac:dyDescent="0.3">
      <c r="A12" s="122" t="s">
        <v>96</v>
      </c>
      <c r="C12" s="32"/>
      <c r="D12" s="32"/>
      <c r="E12" s="32"/>
      <c r="F12" s="32"/>
      <c r="G12" s="32"/>
      <c r="H12" s="32"/>
      <c r="I12" s="32"/>
      <c r="J12" s="32"/>
      <c r="K12" s="32"/>
      <c r="L12" s="32"/>
      <c r="M12" s="32"/>
      <c r="N12" s="32"/>
      <c r="O12" s="32"/>
      <c r="P12" s="32"/>
    </row>
    <row r="13" spans="1:16" x14ac:dyDescent="0.3">
      <c r="A13" s="21" t="s">
        <v>97</v>
      </c>
      <c r="C13" s="32"/>
      <c r="D13" s="32"/>
      <c r="E13" s="32"/>
      <c r="F13" s="32"/>
      <c r="G13" s="32"/>
      <c r="H13" s="32"/>
      <c r="I13" s="32"/>
      <c r="J13" s="32"/>
      <c r="K13" s="32"/>
      <c r="L13" s="32"/>
      <c r="M13" s="32"/>
      <c r="N13" s="32"/>
      <c r="O13" s="32"/>
      <c r="P13" s="32"/>
    </row>
    <row r="14" spans="1:16" x14ac:dyDescent="0.3">
      <c r="A14" s="21" t="s">
        <v>98</v>
      </c>
      <c r="C14" s="32"/>
      <c r="D14" s="32"/>
      <c r="E14" s="32"/>
      <c r="F14" s="32"/>
      <c r="G14" s="32"/>
      <c r="H14" s="32"/>
      <c r="I14" s="32"/>
      <c r="J14" s="32"/>
      <c r="K14" s="32"/>
      <c r="L14" s="32"/>
      <c r="M14" s="32"/>
      <c r="N14" s="32"/>
      <c r="O14" s="32"/>
      <c r="P14" s="32"/>
    </row>
    <row r="15" spans="1:16" x14ac:dyDescent="0.3">
      <c r="A15" s="21" t="s">
        <v>99</v>
      </c>
      <c r="C15" s="32"/>
      <c r="D15" s="32"/>
      <c r="E15" s="32"/>
      <c r="F15" s="32"/>
      <c r="G15" s="32"/>
      <c r="H15" s="32"/>
      <c r="I15" s="32"/>
      <c r="J15" s="32"/>
      <c r="K15" s="32"/>
      <c r="L15" s="32"/>
      <c r="M15" s="32"/>
      <c r="N15" s="32"/>
      <c r="O15" s="32"/>
      <c r="P15" s="32"/>
    </row>
    <row r="16" spans="1:16" x14ac:dyDescent="0.3">
      <c r="A16" s="21" t="s">
        <v>100</v>
      </c>
      <c r="C16" s="32"/>
      <c r="D16" s="32"/>
      <c r="E16" s="32"/>
      <c r="F16" s="32"/>
      <c r="G16" s="32"/>
      <c r="H16" s="32"/>
      <c r="I16" s="32"/>
      <c r="J16" s="32"/>
      <c r="K16" s="32"/>
      <c r="L16" s="32"/>
      <c r="M16" s="32"/>
      <c r="N16" s="32"/>
      <c r="O16" s="32"/>
      <c r="P16" s="32"/>
    </row>
    <row r="17" spans="1:16" x14ac:dyDescent="0.3">
      <c r="A17" s="21" t="s">
        <v>101</v>
      </c>
      <c r="C17" s="32"/>
      <c r="D17" s="32"/>
      <c r="E17" s="32"/>
      <c r="F17" s="32"/>
      <c r="G17" s="32"/>
      <c r="H17" s="32"/>
      <c r="I17" s="32"/>
      <c r="J17" s="32"/>
      <c r="K17" s="32"/>
      <c r="L17" s="32"/>
      <c r="M17" s="32"/>
      <c r="N17" s="32"/>
      <c r="O17" s="32"/>
      <c r="P17" s="32"/>
    </row>
    <row r="18" spans="1:16" x14ac:dyDescent="0.3">
      <c r="A18" s="21" t="s">
        <v>102</v>
      </c>
      <c r="C18" s="32"/>
      <c r="D18" s="32"/>
      <c r="E18" s="32"/>
      <c r="F18" s="32"/>
      <c r="G18" s="32"/>
      <c r="H18" s="32"/>
      <c r="I18" s="32"/>
      <c r="J18" s="32"/>
      <c r="K18" s="32"/>
      <c r="L18" s="32"/>
      <c r="M18" s="32"/>
      <c r="N18" s="32"/>
      <c r="O18" s="32"/>
      <c r="P18" s="32"/>
    </row>
    <row r="19" spans="1:16" x14ac:dyDescent="0.3">
      <c r="A19" s="21" t="s">
        <v>103</v>
      </c>
      <c r="C19" s="32"/>
      <c r="D19" s="32"/>
      <c r="E19" s="32"/>
      <c r="F19" s="32"/>
      <c r="G19" s="32"/>
      <c r="H19" s="32"/>
      <c r="I19" s="32"/>
      <c r="J19" s="32"/>
      <c r="K19" s="32"/>
      <c r="L19" s="32"/>
      <c r="M19" s="32"/>
      <c r="N19" s="32"/>
      <c r="O19" s="32"/>
      <c r="P19" s="32"/>
    </row>
    <row r="20" spans="1:16" x14ac:dyDescent="0.3">
      <c r="A20" s="21" t="s">
        <v>104</v>
      </c>
    </row>
    <row r="21" spans="1:16" x14ac:dyDescent="0.3">
      <c r="A21" s="21" t="s">
        <v>105</v>
      </c>
    </row>
    <row r="22" spans="1:16" x14ac:dyDescent="0.3">
      <c r="A22" s="17" t="s">
        <v>10</v>
      </c>
    </row>
    <row r="23" spans="1:16" x14ac:dyDescent="0.3">
      <c r="A23" s="17" t="s">
        <v>12</v>
      </c>
    </row>
    <row r="24" spans="1:16" x14ac:dyDescent="0.3">
      <c r="A24" s="17" t="s">
        <v>13</v>
      </c>
      <c r="F24" s="65"/>
    </row>
    <row r="25" spans="1:16" x14ac:dyDescent="0.3">
      <c r="A25" s="17" t="s">
        <v>1</v>
      </c>
      <c r="C25" s="141" t="s">
        <v>59</v>
      </c>
      <c r="D25" s="141" t="s">
        <v>435</v>
      </c>
      <c r="E25" s="141" t="s">
        <v>487</v>
      </c>
      <c r="F25" s="204" t="s">
        <v>493</v>
      </c>
    </row>
    <row r="26" spans="1:16" x14ac:dyDescent="0.3">
      <c r="A26" s="17" t="s">
        <v>3</v>
      </c>
      <c r="C26" s="58" t="s">
        <v>49</v>
      </c>
      <c r="D26" s="58">
        <v>5130.0381690558906</v>
      </c>
      <c r="E26" s="58">
        <v>5203.4272147483025</v>
      </c>
      <c r="F26" s="58">
        <f t="shared" ref="F26:F47" si="0">$E$47</f>
        <v>5092.3457407239148</v>
      </c>
      <c r="L26" s="79"/>
    </row>
    <row r="27" spans="1:16" x14ac:dyDescent="0.3">
      <c r="A27" s="17" t="s">
        <v>5</v>
      </c>
      <c r="C27" s="142" t="s">
        <v>51</v>
      </c>
      <c r="D27" s="142">
        <v>4920.2613840584563</v>
      </c>
      <c r="E27" s="142">
        <v>4080.7440522902293</v>
      </c>
      <c r="F27" s="153">
        <f t="shared" si="0"/>
        <v>5092.3457407239148</v>
      </c>
      <c r="L27" s="79"/>
    </row>
    <row r="28" spans="1:16" x14ac:dyDescent="0.3">
      <c r="A28" s="17" t="s">
        <v>7</v>
      </c>
      <c r="C28" s="58" t="s">
        <v>50</v>
      </c>
      <c r="D28" s="58">
        <v>4679.3430883664378</v>
      </c>
      <c r="E28" s="58">
        <v>5052.9984990109378</v>
      </c>
      <c r="F28" s="58">
        <f t="shared" si="0"/>
        <v>5092.3457407239148</v>
      </c>
      <c r="L28" s="79"/>
    </row>
    <row r="29" spans="1:16" x14ac:dyDescent="0.3">
      <c r="A29" s="17" t="s">
        <v>9</v>
      </c>
      <c r="C29" s="142" t="s">
        <v>58</v>
      </c>
      <c r="D29" s="142">
        <v>4494.6249450078994</v>
      </c>
      <c r="E29" s="142">
        <v>4973.3449150954639</v>
      </c>
      <c r="F29" s="153">
        <f t="shared" si="0"/>
        <v>5092.3457407239148</v>
      </c>
      <c r="L29" s="79"/>
    </row>
    <row r="30" spans="1:16" x14ac:dyDescent="0.3">
      <c r="A30" s="119" t="s">
        <v>11</v>
      </c>
      <c r="C30" s="58" t="s">
        <v>44</v>
      </c>
      <c r="D30" s="58">
        <v>4647.9499709898346</v>
      </c>
      <c r="E30" s="58">
        <v>4388.0655152425734</v>
      </c>
      <c r="F30" s="58">
        <f t="shared" si="0"/>
        <v>5092.3457407239148</v>
      </c>
      <c r="L30" s="79"/>
    </row>
    <row r="31" spans="1:16" x14ac:dyDescent="0.3">
      <c r="A31" s="120"/>
      <c r="C31" s="142" t="s">
        <v>46</v>
      </c>
      <c r="D31" s="142">
        <v>4296.3863880195586</v>
      </c>
      <c r="E31" s="142">
        <v>4047.408281695682</v>
      </c>
      <c r="F31" s="153">
        <f t="shared" si="0"/>
        <v>5092.3457407239148</v>
      </c>
      <c r="L31" s="79"/>
    </row>
    <row r="32" spans="1:16" x14ac:dyDescent="0.3">
      <c r="A32" s="120"/>
      <c r="C32" s="58" t="s">
        <v>45</v>
      </c>
      <c r="D32" s="58">
        <v>5385.9599203284424</v>
      </c>
      <c r="E32" s="58">
        <v>5421.2602407201375</v>
      </c>
      <c r="F32" s="58">
        <f t="shared" si="0"/>
        <v>5092.3457407239148</v>
      </c>
      <c r="L32" s="79"/>
    </row>
    <row r="33" spans="1:14" x14ac:dyDescent="0.3">
      <c r="A33" s="120"/>
      <c r="C33" s="142" t="s">
        <v>40</v>
      </c>
      <c r="D33" s="142">
        <v>4540.6160601423726</v>
      </c>
      <c r="E33" s="142">
        <v>4901.5589908362153</v>
      </c>
      <c r="F33" s="153">
        <f t="shared" si="0"/>
        <v>5092.3457407239148</v>
      </c>
      <c r="L33" s="79"/>
      <c r="M33" s="79"/>
      <c r="N33" s="79"/>
    </row>
    <row r="34" spans="1:14" x14ac:dyDescent="0.3">
      <c r="A34" s="120"/>
      <c r="C34" s="58" t="s">
        <v>38</v>
      </c>
      <c r="D34" s="58">
        <v>4980.0070415451164</v>
      </c>
      <c r="E34" s="58">
        <v>4901.3130989008223</v>
      </c>
      <c r="F34" s="58">
        <f t="shared" si="0"/>
        <v>5092.3457407239148</v>
      </c>
      <c r="L34" s="79"/>
      <c r="M34" s="79"/>
      <c r="N34" s="79"/>
    </row>
    <row r="35" spans="1:14" x14ac:dyDescent="0.3">
      <c r="C35" s="142" t="s">
        <v>48</v>
      </c>
      <c r="D35" s="142">
        <v>4410.9962463191696</v>
      </c>
      <c r="E35" s="142">
        <v>4177.0504661568348</v>
      </c>
      <c r="F35" s="153">
        <f t="shared" si="0"/>
        <v>5092.3457407239148</v>
      </c>
      <c r="L35" s="79"/>
      <c r="M35" s="79"/>
      <c r="N35" s="79"/>
    </row>
    <row r="36" spans="1:14" x14ac:dyDescent="0.3">
      <c r="C36" s="58" t="s">
        <v>42</v>
      </c>
      <c r="D36" s="58">
        <v>4679.5290048998068</v>
      </c>
      <c r="E36" s="58">
        <v>5021.7441930091136</v>
      </c>
      <c r="F36" s="58">
        <f t="shared" si="0"/>
        <v>5092.3457407239148</v>
      </c>
      <c r="L36" s="79"/>
      <c r="M36" s="79"/>
      <c r="N36" s="79"/>
    </row>
    <row r="37" spans="1:14" x14ac:dyDescent="0.3">
      <c r="C37" s="142" t="s">
        <v>56</v>
      </c>
      <c r="D37" s="142">
        <v>5168.3390620905111</v>
      </c>
      <c r="E37" s="142">
        <v>6355.8144239735129</v>
      </c>
      <c r="F37" s="153">
        <f t="shared" si="0"/>
        <v>5092.3457407239148</v>
      </c>
      <c r="L37" s="79"/>
      <c r="M37" s="79"/>
      <c r="N37" s="79"/>
    </row>
    <row r="38" spans="1:14" x14ac:dyDescent="0.3">
      <c r="C38" s="58" t="s">
        <v>52</v>
      </c>
      <c r="D38" s="58">
        <v>4644.997083620553</v>
      </c>
      <c r="E38" s="58">
        <v>4952.5544040482264</v>
      </c>
      <c r="F38" s="58">
        <f t="shared" si="0"/>
        <v>5092.3457407239148</v>
      </c>
      <c r="L38" s="79"/>
      <c r="M38" s="79"/>
      <c r="N38" s="79"/>
    </row>
    <row r="39" spans="1:14" x14ac:dyDescent="0.3">
      <c r="C39" s="142" t="s">
        <v>57</v>
      </c>
      <c r="D39" s="142">
        <v>4547.789414447574</v>
      </c>
      <c r="E39" s="142">
        <v>4859.9702730188528</v>
      </c>
      <c r="F39" s="153">
        <f t="shared" si="0"/>
        <v>5092.3457407239148</v>
      </c>
      <c r="L39" s="79"/>
      <c r="M39" s="79"/>
      <c r="N39" s="79"/>
    </row>
    <row r="40" spans="1:14" x14ac:dyDescent="0.3">
      <c r="C40" s="58" t="s">
        <v>55</v>
      </c>
      <c r="D40" s="58">
        <v>4701.5778971714763</v>
      </c>
      <c r="E40" s="58">
        <v>5151.1469098495518</v>
      </c>
      <c r="F40" s="58">
        <f t="shared" si="0"/>
        <v>5092.3457407239148</v>
      </c>
      <c r="L40" s="79"/>
      <c r="M40" s="79"/>
      <c r="N40" s="79"/>
    </row>
    <row r="41" spans="1:14" x14ac:dyDescent="0.3">
      <c r="C41" s="142" t="s">
        <v>39</v>
      </c>
      <c r="D41" s="142">
        <v>4614.2187738984139</v>
      </c>
      <c r="E41" s="142">
        <v>4965.5497647258717</v>
      </c>
      <c r="F41" s="153">
        <f t="shared" si="0"/>
        <v>5092.3457407239148</v>
      </c>
      <c r="L41" s="79"/>
      <c r="M41" s="79"/>
      <c r="N41" s="79"/>
    </row>
    <row r="42" spans="1:14" x14ac:dyDescent="0.3">
      <c r="C42" s="58" t="s">
        <v>41</v>
      </c>
      <c r="D42" s="58">
        <v>5652.1345938463037</v>
      </c>
      <c r="E42" s="58">
        <v>5626.0794323185073</v>
      </c>
      <c r="F42" s="58">
        <f t="shared" si="0"/>
        <v>5092.3457407239148</v>
      </c>
      <c r="L42" s="79"/>
      <c r="M42" s="79"/>
      <c r="N42" s="79"/>
    </row>
    <row r="43" spans="1:14" x14ac:dyDescent="0.3">
      <c r="C43" s="142" t="s">
        <v>54</v>
      </c>
      <c r="D43" s="142">
        <v>4254.2751294192694</v>
      </c>
      <c r="E43" s="142">
        <v>4238.4507336410134</v>
      </c>
      <c r="F43" s="153">
        <f t="shared" si="0"/>
        <v>5092.3457407239148</v>
      </c>
      <c r="L43" s="79"/>
      <c r="M43" s="79"/>
      <c r="N43" s="79"/>
    </row>
    <row r="44" spans="1:14" x14ac:dyDescent="0.3">
      <c r="C44" s="58" t="s">
        <v>43</v>
      </c>
      <c r="D44" s="58">
        <v>5310.2242409468181</v>
      </c>
      <c r="E44" s="58">
        <v>5369.0157056961543</v>
      </c>
      <c r="F44" s="58">
        <f t="shared" si="0"/>
        <v>5092.3457407239148</v>
      </c>
      <c r="L44" s="79"/>
      <c r="M44" s="79"/>
      <c r="N44" s="79"/>
    </row>
    <row r="45" spans="1:14" x14ac:dyDescent="0.3">
      <c r="C45" s="142" t="s">
        <v>53</v>
      </c>
      <c r="D45" s="142">
        <v>4573.8212014004803</v>
      </c>
      <c r="E45" s="142">
        <v>4698.3752362845689</v>
      </c>
      <c r="F45" s="153">
        <f t="shared" si="0"/>
        <v>5092.3457407239148</v>
      </c>
      <c r="L45" s="79"/>
      <c r="M45" s="79"/>
      <c r="N45" s="79"/>
    </row>
    <row r="46" spans="1:14" x14ac:dyDescent="0.3">
      <c r="C46" s="58" t="s">
        <v>47</v>
      </c>
      <c r="D46" s="58">
        <v>5111.8927624251846</v>
      </c>
      <c r="E46" s="58">
        <v>5058.2114837019863</v>
      </c>
      <c r="F46" s="58">
        <f t="shared" si="0"/>
        <v>5092.3457407239148</v>
      </c>
      <c r="L46" s="79"/>
      <c r="M46" s="79"/>
      <c r="N46" s="79"/>
    </row>
    <row r="47" spans="1:14" x14ac:dyDescent="0.3">
      <c r="C47" s="143" t="s">
        <v>60</v>
      </c>
      <c r="D47" s="143">
        <v>4868.202461056645</v>
      </c>
      <c r="E47" s="143">
        <v>5092.3457407239148</v>
      </c>
      <c r="F47" s="153">
        <f t="shared" si="0"/>
        <v>5092.3457407239148</v>
      </c>
      <c r="M47" s="79"/>
      <c r="N47" s="79"/>
    </row>
    <row r="48" spans="1:14" x14ac:dyDescent="0.3">
      <c r="M48" s="79"/>
      <c r="N48" s="79"/>
    </row>
    <row r="49" spans="13:14" x14ac:dyDescent="0.3">
      <c r="M49" s="79"/>
      <c r="N49" s="79"/>
    </row>
    <row r="50" spans="13:14" x14ac:dyDescent="0.3">
      <c r="M50" s="79"/>
      <c r="N50" s="79"/>
    </row>
    <row r="51" spans="13:14" x14ac:dyDescent="0.3">
      <c r="M51" s="79"/>
      <c r="N51" s="79"/>
    </row>
    <row r="52" spans="13:14" x14ac:dyDescent="0.3">
      <c r="M52" s="79"/>
      <c r="N52" s="79"/>
    </row>
    <row r="53" spans="13:14" x14ac:dyDescent="0.3">
      <c r="M53" s="79"/>
      <c r="N53" s="79"/>
    </row>
    <row r="54" spans="13:14" x14ac:dyDescent="0.3">
      <c r="M54" s="79"/>
      <c r="N54" s="79"/>
    </row>
  </sheetData>
  <hyperlinks>
    <hyperlink ref="A28" location="'Regional utveckling'!A1" display="Regional utveckling" xr:uid="{00000000-0004-0000-1800-000000000000}"/>
    <hyperlink ref="A27" location="'Läkemedel'!A1" display="Läkemedel" xr:uid="{00000000-0004-0000-1800-000001000000}"/>
    <hyperlink ref="A26" location="'Övrig hälso- och sjukvård'!A1" display="Övrig hälso- och sjukvård" xr:uid="{00000000-0004-0000-1800-000002000000}"/>
    <hyperlink ref="A25" location="'Tandvård'!A1" display="Tandvård" xr:uid="{00000000-0004-0000-1800-000003000000}"/>
    <hyperlink ref="A24" location="'Specialiserad psykiatrisk vård'!A1" display="Specialiserad psykiatrisk vård" xr:uid="{00000000-0004-0000-1800-000004000000}"/>
    <hyperlink ref="A23" location="'Specialiserad somatisk vård'!A1" display="Specialiserad somatisk vård" xr:uid="{00000000-0004-0000-1800-000005000000}"/>
    <hyperlink ref="A22" location="'Vårdcentraler'!A1" display="Vårdcentraler" xr:uid="{00000000-0004-0000-1800-000006000000}"/>
    <hyperlink ref="A9" location="'Primärvård'!A1" display="Primärvård" xr:uid="{00000000-0004-0000-1800-000007000000}"/>
    <hyperlink ref="A8" location="'Vårdplatser'!A1" display="Vårdplatser" xr:uid="{00000000-0004-0000-1800-000008000000}"/>
    <hyperlink ref="A7" location="'Hälso- och sjukvård'!A1" display="Hälso- och sjukvård" xr:uid="{00000000-0004-0000-1800-000009000000}"/>
    <hyperlink ref="A6" location="'Kostnader och intäkter'!A1" display="Kostnader för" xr:uid="{00000000-0004-0000-1800-00000A000000}"/>
    <hyperlink ref="A5" location="'Regionernas ekonomi'!A1" display="Regionernas ekonomi" xr:uid="{00000000-0004-0000-1800-00000B000000}"/>
    <hyperlink ref="A29" location="'Trafik och infrastruktur'!A1" display="Trafik och infrastruktur, samt allmän regional utveckling" xr:uid="{00000000-0004-0000-1800-00000C000000}"/>
    <hyperlink ref="A30" location="'Utbildning och kultur'!A1" display="Utbildning och kultur" xr:uid="{00000000-0004-0000-1800-00000D000000}"/>
    <hyperlink ref="A4" location="Innehåll!A1" display="Innehåll" xr:uid="{00000000-0004-0000-1800-00000E000000}"/>
    <hyperlink ref="A10" location="'Primärvård 1'!A1" display="Primärvård 1" xr:uid="{034CB5DA-37C2-488A-9F92-A05BD5430C55}"/>
    <hyperlink ref="A11" location="'Primärvård 2'!A1" display="Primärvård 2" xr:uid="{18D284CF-321B-4C56-948A-61C1ED9BDF43}"/>
    <hyperlink ref="A12" location="'Primärvård 3'!A1" display="Primärvård 3" xr:uid="{7EC7A33B-8B7F-47F9-A21D-3ECF09C5801F}"/>
    <hyperlink ref="A13" location="'Primärvård 4'!A1" display="Primärvård 4" xr:uid="{E106AD63-2986-4DE5-A124-C8096EA5C07D}"/>
    <hyperlink ref="A14" location="'Allmänläkarvård'!A1" display="Allmänläkarvård" xr:uid="{B4592E13-6360-4D6C-898B-5CF3F94AFB08}"/>
    <hyperlink ref="A15" location="'Sjuksköterskevård'!A1" display="Sjuksköterskevård" xr:uid="{D3CEE50D-5BB1-4059-B622-73B8E5AC0ECE}"/>
    <hyperlink ref="A16" location="'Mödrahälsovård'!A1" display="Mödrahälsovård" xr:uid="{654899E8-5329-4461-B9F5-E2088DF1A1DE}"/>
    <hyperlink ref="A17" location="'Barnhälsovård'!A1" display="Barnhälsovård" xr:uid="{E25C1663-C464-4847-8171-A30C2481BF65}"/>
    <hyperlink ref="A18" location="'Fysio- och arbetsterapi'!A1" display="Fysio- och arbetsterapi" xr:uid="{7C513785-C82C-4D81-AF0C-F1F1D53748C9}"/>
    <hyperlink ref="A19" location="'Primärvårdsansluten hemsjukvård'!A1" display="Primärvårdsansluten hemsjukvård" xr:uid="{5C88EB6F-3000-4559-9C88-2ED40606B8A4}"/>
    <hyperlink ref="A20" location="'Övrig primärvård'!A1" display="Övrig primärvård" xr:uid="{DA56BBD9-639E-40CD-95DD-A9F641F73DFD}"/>
    <hyperlink ref="A21" location="'Sluten primärvård'!A1" display="Sluten primärvård" xr:uid="{0325C163-077C-40D0-AF0C-DB60EF2E06D1}"/>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13">
    <tabColor theme="6"/>
  </sheetPr>
  <dimension ref="A1:I34"/>
  <sheetViews>
    <sheetView showGridLines="0" showRowColHeaders="0" workbookViewId="0"/>
  </sheetViews>
  <sheetFormatPr defaultRowHeight="16.5" x14ac:dyDescent="0.3"/>
  <cols>
    <col min="1" max="1" width="59.5" style="2" customWidth="1"/>
    <col min="3" max="3" width="36.5" customWidth="1"/>
    <col min="4" max="4" width="10.375" customWidth="1"/>
    <col min="5" max="5" width="13.375" customWidth="1"/>
    <col min="6" max="6" width="11" customWidth="1"/>
    <col min="7" max="7" width="12.875" customWidth="1"/>
    <col min="8" max="8" width="11.5" customWidth="1"/>
    <col min="9" max="9" width="15.75" customWidth="1"/>
    <col min="10" max="10" width="11" customWidth="1"/>
    <col min="11" max="11" width="9.75" customWidth="1"/>
  </cols>
  <sheetData>
    <row r="1" spans="1:9" ht="35.25" x14ac:dyDescent="0.5">
      <c r="A1" s="3" t="s">
        <v>8</v>
      </c>
    </row>
    <row r="2" spans="1:9" x14ac:dyDescent="0.3">
      <c r="A2" s="94"/>
      <c r="C2" s="4" t="s">
        <v>502</v>
      </c>
    </row>
    <row r="3" spans="1:9" x14ac:dyDescent="0.3">
      <c r="A3" s="94"/>
    </row>
    <row r="4" spans="1:9" x14ac:dyDescent="0.3">
      <c r="A4" s="16" t="s">
        <v>14</v>
      </c>
      <c r="C4" s="176"/>
      <c r="D4" s="176"/>
      <c r="E4" s="176"/>
      <c r="F4" s="285" t="s">
        <v>111</v>
      </c>
      <c r="G4" s="286"/>
      <c r="H4" s="285" t="s">
        <v>118</v>
      </c>
      <c r="I4" s="287"/>
    </row>
    <row r="5" spans="1:9" x14ac:dyDescent="0.3">
      <c r="A5" s="17" t="s">
        <v>0</v>
      </c>
      <c r="C5" s="141"/>
      <c r="D5" s="141"/>
      <c r="E5" s="330" t="s">
        <v>510</v>
      </c>
      <c r="F5" s="231"/>
      <c r="G5" s="334" t="s">
        <v>113</v>
      </c>
      <c r="H5" s="332" t="s">
        <v>116</v>
      </c>
      <c r="I5" s="330" t="s">
        <v>106</v>
      </c>
    </row>
    <row r="6" spans="1:9" x14ac:dyDescent="0.3">
      <c r="A6" s="17" t="s">
        <v>2</v>
      </c>
      <c r="C6" s="245"/>
      <c r="D6" s="245" t="s">
        <v>110</v>
      </c>
      <c r="E6" s="331"/>
      <c r="F6" s="246" t="s">
        <v>112</v>
      </c>
      <c r="G6" s="335"/>
      <c r="H6" s="333"/>
      <c r="I6" s="331"/>
    </row>
    <row r="7" spans="1:9" x14ac:dyDescent="0.3">
      <c r="A7" s="17" t="s">
        <v>4</v>
      </c>
      <c r="C7" s="238" t="s">
        <v>71</v>
      </c>
      <c r="D7" s="220"/>
      <c r="E7" s="220"/>
      <c r="F7" s="233"/>
      <c r="G7" s="239"/>
      <c r="H7" s="220"/>
      <c r="I7" s="220"/>
    </row>
    <row r="8" spans="1:9" x14ac:dyDescent="0.3">
      <c r="A8" s="17" t="s">
        <v>6</v>
      </c>
      <c r="C8" s="240" t="s">
        <v>107</v>
      </c>
      <c r="D8" s="35">
        <v>10264847</v>
      </c>
      <c r="E8" s="39">
        <v>982.06341822863169</v>
      </c>
      <c r="F8" s="19">
        <v>182138</v>
      </c>
      <c r="G8" s="44">
        <v>17.425595030235375</v>
      </c>
      <c r="H8" s="35">
        <v>6671332</v>
      </c>
      <c r="I8" s="39">
        <v>638.26290913620562</v>
      </c>
    </row>
    <row r="9" spans="1:9" x14ac:dyDescent="0.3">
      <c r="A9" s="17" t="s">
        <v>8</v>
      </c>
      <c r="C9" s="241" t="s">
        <v>101</v>
      </c>
      <c r="D9" s="220">
        <v>436373</v>
      </c>
      <c r="E9" s="232">
        <v>41.748889194615629</v>
      </c>
      <c r="F9" s="233">
        <v>297</v>
      </c>
      <c r="G9" s="234">
        <v>2.8414727975380791E-2</v>
      </c>
      <c r="H9" s="220">
        <v>15126</v>
      </c>
      <c r="I9" s="232">
        <v>1.4471420045643428</v>
      </c>
    </row>
    <row r="10" spans="1:9" x14ac:dyDescent="0.3">
      <c r="A10" s="21" t="s">
        <v>94</v>
      </c>
      <c r="C10" s="240" t="s">
        <v>108</v>
      </c>
      <c r="D10" s="35">
        <v>329</v>
      </c>
      <c r="E10" s="39">
        <v>3.1476247487879735E-2</v>
      </c>
      <c r="F10" s="19">
        <v>7</v>
      </c>
      <c r="G10" s="44">
        <v>6.6970739335914318E-4</v>
      </c>
      <c r="H10" s="35">
        <v>55</v>
      </c>
      <c r="I10" s="39">
        <v>5.2619866621075534E-3</v>
      </c>
    </row>
    <row r="11" spans="1:9" x14ac:dyDescent="0.3">
      <c r="A11" s="21" t="s">
        <v>95</v>
      </c>
      <c r="C11" s="241" t="s">
        <v>100</v>
      </c>
      <c r="D11" s="220">
        <v>97078</v>
      </c>
      <c r="E11" s="232">
        <v>9.2876934760741285</v>
      </c>
      <c r="F11" s="233">
        <v>2066</v>
      </c>
      <c r="G11" s="234">
        <v>0.19765935352571284</v>
      </c>
      <c r="H11" s="220">
        <v>8698</v>
      </c>
      <c r="I11" s="232">
        <v>0.83215927249111832</v>
      </c>
    </row>
    <row r="12" spans="1:9" x14ac:dyDescent="0.3">
      <c r="A12" s="21" t="s">
        <v>96</v>
      </c>
      <c r="C12" s="240" t="s">
        <v>103</v>
      </c>
      <c r="D12" s="35">
        <v>192027</v>
      </c>
      <c r="E12" s="39">
        <v>18.371700232082311</v>
      </c>
      <c r="F12" s="19">
        <v>21</v>
      </c>
      <c r="G12" s="44">
        <v>2.0091221800774299E-3</v>
      </c>
      <c r="H12" s="35">
        <v>47998</v>
      </c>
      <c r="I12" s="39">
        <v>4.5920879237788794</v>
      </c>
    </row>
    <row r="13" spans="1:9" x14ac:dyDescent="0.3">
      <c r="A13" s="122" t="s">
        <v>97</v>
      </c>
      <c r="C13" s="241" t="s">
        <v>109</v>
      </c>
      <c r="D13" s="220">
        <v>7543</v>
      </c>
      <c r="E13" s="232">
        <v>0.7216575525868596</v>
      </c>
      <c r="F13" s="233">
        <v>765</v>
      </c>
      <c r="G13" s="234">
        <v>7.3189450845677795E-2</v>
      </c>
      <c r="H13" s="220">
        <v>71</v>
      </c>
      <c r="I13" s="232">
        <v>6.7927464183570241E-3</v>
      </c>
    </row>
    <row r="14" spans="1:9" x14ac:dyDescent="0.3">
      <c r="A14" s="21" t="s">
        <v>98</v>
      </c>
      <c r="C14" s="240" t="s">
        <v>104</v>
      </c>
      <c r="D14" s="35">
        <v>70709</v>
      </c>
      <c r="E14" s="39">
        <v>6.7649057252902365</v>
      </c>
      <c r="F14" s="19">
        <v>185294</v>
      </c>
      <c r="G14" s="44">
        <v>17.727537392155583</v>
      </c>
      <c r="H14" s="35">
        <v>61664</v>
      </c>
      <c r="I14" s="39">
        <v>5.8995481005854584</v>
      </c>
    </row>
    <row r="15" spans="1:9" x14ac:dyDescent="0.3">
      <c r="A15" s="21" t="s">
        <v>99</v>
      </c>
      <c r="C15" s="235" t="s">
        <v>114</v>
      </c>
      <c r="D15" s="235">
        <v>11068906</v>
      </c>
      <c r="E15" s="236">
        <v>1058.9897406567686</v>
      </c>
      <c r="F15" s="235">
        <v>185294</v>
      </c>
      <c r="G15" s="237">
        <v>17.727537392155583</v>
      </c>
      <c r="H15" s="235">
        <v>6804944</v>
      </c>
      <c r="I15" s="236">
        <v>651.04590117070597</v>
      </c>
    </row>
    <row r="16" spans="1:9" x14ac:dyDescent="0.3">
      <c r="A16" s="21" t="s">
        <v>100</v>
      </c>
      <c r="C16" s="242" t="s">
        <v>115</v>
      </c>
      <c r="D16" s="243"/>
      <c r="E16" s="40"/>
      <c r="F16" s="244"/>
      <c r="G16" s="226"/>
      <c r="H16" s="243"/>
      <c r="I16" s="40"/>
    </row>
    <row r="17" spans="1:9" x14ac:dyDescent="0.3">
      <c r="A17" s="21" t="s">
        <v>101</v>
      </c>
      <c r="C17" s="241" t="s">
        <v>107</v>
      </c>
      <c r="D17" s="220">
        <v>318890</v>
      </c>
      <c r="E17" s="232">
        <v>30.508998666899597</v>
      </c>
      <c r="F17" s="233">
        <v>98</v>
      </c>
      <c r="G17" s="234">
        <v>9.3759035070280061E-3</v>
      </c>
      <c r="H17" s="220">
        <v>4105</v>
      </c>
      <c r="I17" s="232">
        <v>0.39273554996275473</v>
      </c>
    </row>
    <row r="18" spans="1:9" x14ac:dyDescent="0.3">
      <c r="A18" s="21" t="s">
        <v>102</v>
      </c>
      <c r="C18" s="240" t="s">
        <v>101</v>
      </c>
      <c r="D18" s="35">
        <v>1935070</v>
      </c>
      <c r="E18" s="39">
        <v>185.13295509535391</v>
      </c>
      <c r="F18" s="19">
        <v>121031</v>
      </c>
      <c r="G18" s="44">
        <v>11.579336503664353</v>
      </c>
      <c r="H18" s="35">
        <v>364120</v>
      </c>
      <c r="I18" s="39">
        <v>34.836265152847318</v>
      </c>
    </row>
    <row r="19" spans="1:9" x14ac:dyDescent="0.3">
      <c r="A19" s="21" t="s">
        <v>103</v>
      </c>
      <c r="C19" s="241" t="s">
        <v>108</v>
      </c>
      <c r="D19" s="220">
        <v>7386601</v>
      </c>
      <c r="E19" s="232">
        <v>706.69447164200585</v>
      </c>
      <c r="F19" s="233">
        <v>299692</v>
      </c>
      <c r="G19" s="234">
        <v>28.672278304369765</v>
      </c>
      <c r="H19" s="220">
        <v>1292758</v>
      </c>
      <c r="I19" s="232">
        <v>123.68137006059705</v>
      </c>
    </row>
    <row r="20" spans="1:9" x14ac:dyDescent="0.3">
      <c r="A20" s="21" t="s">
        <v>104</v>
      </c>
      <c r="C20" s="240" t="s">
        <v>100</v>
      </c>
      <c r="D20" s="35">
        <v>1981381</v>
      </c>
      <c r="E20" s="39">
        <v>189.56364353733321</v>
      </c>
      <c r="F20" s="19">
        <v>1817</v>
      </c>
      <c r="G20" s="44">
        <v>0.17383690481908046</v>
      </c>
      <c r="H20" s="35">
        <v>139045</v>
      </c>
      <c r="I20" s="39">
        <v>13.302780644231724</v>
      </c>
    </row>
    <row r="21" spans="1:9" x14ac:dyDescent="0.3">
      <c r="A21" s="21" t="s">
        <v>105</v>
      </c>
      <c r="C21" s="241" t="s">
        <v>103</v>
      </c>
      <c r="D21" s="220">
        <v>3746962</v>
      </c>
      <c r="E21" s="232">
        <v>358.48116486225172</v>
      </c>
      <c r="F21" s="233">
        <v>268</v>
      </c>
      <c r="G21" s="234">
        <v>2.5640225917178627E-2</v>
      </c>
      <c r="H21" s="220">
        <v>3858</v>
      </c>
      <c r="I21" s="232">
        <v>0.36910444622565353</v>
      </c>
    </row>
    <row r="22" spans="1:9" x14ac:dyDescent="0.3">
      <c r="A22" s="17" t="s">
        <v>10</v>
      </c>
      <c r="C22" s="240" t="s">
        <v>109</v>
      </c>
      <c r="D22" s="35">
        <v>7087232</v>
      </c>
      <c r="E22" s="39">
        <v>678.05309555021529</v>
      </c>
      <c r="F22" s="19">
        <v>202282</v>
      </c>
      <c r="G22" s="44">
        <v>19.352821563353459</v>
      </c>
      <c r="H22" s="35">
        <v>9252299</v>
      </c>
      <c r="I22" s="39">
        <v>885.19043512420103</v>
      </c>
    </row>
    <row r="23" spans="1:9" x14ac:dyDescent="0.3">
      <c r="A23" s="17" t="s">
        <v>12</v>
      </c>
      <c r="C23" s="241" t="s">
        <v>104</v>
      </c>
      <c r="D23" s="220">
        <v>2769371</v>
      </c>
      <c r="E23" s="232">
        <v>264.95260480777199</v>
      </c>
      <c r="F23" s="233">
        <v>39824</v>
      </c>
      <c r="G23" s="234">
        <v>3.8100610333049314</v>
      </c>
      <c r="H23" s="220">
        <v>2594676</v>
      </c>
      <c r="I23" s="232">
        <v>248.23910008164691</v>
      </c>
    </row>
    <row r="24" spans="1:9" x14ac:dyDescent="0.3">
      <c r="A24" s="17" t="s">
        <v>13</v>
      </c>
      <c r="C24" s="38" t="s">
        <v>114</v>
      </c>
      <c r="D24" s="38">
        <v>25225507</v>
      </c>
      <c r="E24" s="41">
        <v>2413.3869341618315</v>
      </c>
      <c r="F24" s="38">
        <v>665012</v>
      </c>
      <c r="G24" s="43">
        <v>63.623350438935802</v>
      </c>
      <c r="H24" s="38">
        <v>13650861</v>
      </c>
      <c r="I24" s="41">
        <v>1306.0117910597123</v>
      </c>
    </row>
    <row r="25" spans="1:9" x14ac:dyDescent="0.3">
      <c r="A25" s="17" t="s">
        <v>1</v>
      </c>
      <c r="C25" s="42" t="s">
        <v>117</v>
      </c>
    </row>
    <row r="26" spans="1:9" x14ac:dyDescent="0.3">
      <c r="A26" s="17" t="s">
        <v>3</v>
      </c>
      <c r="C26" s="42" t="s">
        <v>411</v>
      </c>
    </row>
    <row r="27" spans="1:9" x14ac:dyDescent="0.3">
      <c r="A27" s="17" t="s">
        <v>5</v>
      </c>
    </row>
    <row r="28" spans="1:9" x14ac:dyDescent="0.3">
      <c r="A28" s="17" t="s">
        <v>7</v>
      </c>
    </row>
    <row r="29" spans="1:9" x14ac:dyDescent="0.3">
      <c r="A29" s="17" t="s">
        <v>9</v>
      </c>
    </row>
    <row r="30" spans="1:9" x14ac:dyDescent="0.3">
      <c r="A30" s="119" t="s">
        <v>11</v>
      </c>
    </row>
    <row r="31" spans="1:9" x14ac:dyDescent="0.3">
      <c r="A31" s="120"/>
    </row>
    <row r="32" spans="1:9" x14ac:dyDescent="0.3">
      <c r="A32" s="120"/>
    </row>
    <row r="33" spans="1:1" x14ac:dyDescent="0.3">
      <c r="A33" s="120"/>
    </row>
    <row r="34" spans="1:1" x14ac:dyDescent="0.3">
      <c r="A34" s="120"/>
    </row>
  </sheetData>
  <mergeCells count="4">
    <mergeCell ref="I5:I6"/>
    <mergeCell ref="H5:H6"/>
    <mergeCell ref="E5:E6"/>
    <mergeCell ref="G5:G6"/>
  </mergeCells>
  <hyperlinks>
    <hyperlink ref="A28" location="'Regional utveckling'!A1" display="Regional utveckling" xr:uid="{00000000-0004-0000-1900-000000000000}"/>
    <hyperlink ref="A27" location="'Läkemedel'!A1" display="Läkemedel" xr:uid="{00000000-0004-0000-1900-000001000000}"/>
    <hyperlink ref="A26" location="'Övrig hälso- och sjukvård'!A1" display="Övrig hälso- och sjukvård" xr:uid="{00000000-0004-0000-1900-000002000000}"/>
    <hyperlink ref="A25" location="'Tandvård'!A1" display="Tandvård" xr:uid="{00000000-0004-0000-1900-000003000000}"/>
    <hyperlink ref="A24" location="'Specialiserad psykiatrisk vård'!A1" display="Specialiserad psykiatrisk vård" xr:uid="{00000000-0004-0000-1900-000004000000}"/>
    <hyperlink ref="A23" location="'Specialiserad somatisk vård'!A1" display="Specialiserad somatisk vård" xr:uid="{00000000-0004-0000-1900-000005000000}"/>
    <hyperlink ref="A22" location="'Vårdcentraler'!A1" display="Vårdcentraler" xr:uid="{00000000-0004-0000-1900-000006000000}"/>
    <hyperlink ref="A9" location="'Primärvård'!A1" display="Primärvård" xr:uid="{00000000-0004-0000-1900-000007000000}"/>
    <hyperlink ref="A8" location="'Vårdplatser'!A1" display="Vårdplatser" xr:uid="{00000000-0004-0000-1900-000008000000}"/>
    <hyperlink ref="A7" location="'Hälso- och sjukvård'!A1" display="Hälso- och sjukvård" xr:uid="{00000000-0004-0000-1900-000009000000}"/>
    <hyperlink ref="A6" location="'Kostnader och intäkter'!A1" display="Kostnader för" xr:uid="{00000000-0004-0000-1900-00000A000000}"/>
    <hyperlink ref="A5" location="'Regionernas ekonomi'!A1" display="Regionernas ekonomi" xr:uid="{00000000-0004-0000-1900-00000B000000}"/>
    <hyperlink ref="A29" location="'Trafik och infrastruktur'!A1" display="Trafik och infrastruktur, samt allmän regional utveckling" xr:uid="{00000000-0004-0000-1900-00000C000000}"/>
    <hyperlink ref="A30" location="'Utbildning och kultur'!A1" display="Utbildning och kultur" xr:uid="{00000000-0004-0000-1900-00000D000000}"/>
    <hyperlink ref="A4" location="Innehåll!A1" display="Innehåll" xr:uid="{00000000-0004-0000-1900-00000E000000}"/>
    <hyperlink ref="A10" location="'Primärvård 1'!A1" display="Primärvård 1" xr:uid="{42E30AB5-435E-449B-B13B-C98F78EA3FB6}"/>
    <hyperlink ref="A11" location="'Primärvård 2'!A1" display="Primärvård 2" xr:uid="{268D999C-FAB4-41BA-AD5D-45136CAF7EF3}"/>
    <hyperlink ref="A12" location="'Primärvård 3'!A1" display="Primärvård 3" xr:uid="{E3A30095-1753-441E-A6AD-A4447EC9DF22}"/>
    <hyperlink ref="A13" location="'Primärvård 4'!A1" display="Primärvård 4" xr:uid="{BA06232E-B3A0-495B-BEDC-693BFB98AD3A}"/>
    <hyperlink ref="A14" location="'Allmänläkarvård'!A1" display="Allmänläkarvård" xr:uid="{F8A4F7D0-F057-49FC-8FB9-02A9A72C03F4}"/>
    <hyperlink ref="A15" location="'Sjuksköterskevård'!A1" display="Sjuksköterskevård" xr:uid="{55F19761-0927-406C-BDD4-12F0FBE8E8FD}"/>
    <hyperlink ref="A16" location="'Mödrahälsovård'!A1" display="Mödrahälsovård" xr:uid="{AF3369F3-2EC2-4A76-AEB8-8A0135929820}"/>
    <hyperlink ref="A17" location="'Barnhälsovård'!A1" display="Barnhälsovård" xr:uid="{4521B5FF-F3A6-44EB-B40C-430CE56ED8DC}"/>
    <hyperlink ref="A18" location="'Fysio- och arbetsterapi'!A1" display="Fysio- och arbetsterapi" xr:uid="{B589EE80-6193-4E11-9944-D69ED744D8AF}"/>
    <hyperlink ref="A19" location="'Primärvårdsansluten hemsjukvård'!A1" display="Primärvårdsansluten hemsjukvård" xr:uid="{71C567B6-40E2-497F-A06C-79C53FDBC0BB}"/>
    <hyperlink ref="A20" location="'Övrig primärvård'!A1" display="Övrig primärvård" xr:uid="{A7F3D42D-1F7E-4C2F-82B9-BD897CAD8621}"/>
    <hyperlink ref="A21" location="'Sluten primärvård'!A1" display="Sluten primärvård" xr:uid="{B3541943-60B6-41D4-A1F7-155C8E73E5A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14">
    <tabColor theme="6"/>
  </sheetPr>
  <dimension ref="A1:Y73"/>
  <sheetViews>
    <sheetView showGridLines="0" showRowColHeaders="0" zoomScaleNormal="100" workbookViewId="0"/>
  </sheetViews>
  <sheetFormatPr defaultRowHeight="16.5" x14ac:dyDescent="0.3"/>
  <cols>
    <col min="1" max="1" width="59.5" style="2" customWidth="1"/>
    <col min="3" max="3" width="50" customWidth="1"/>
    <col min="4" max="4" width="17.375" customWidth="1"/>
    <col min="5" max="5" width="16" customWidth="1"/>
    <col min="6" max="6" width="23.5" customWidth="1"/>
    <col min="7" max="7" width="24.5" customWidth="1"/>
    <col min="8" max="13" width="23.5" customWidth="1"/>
    <col min="14" max="14" width="40" customWidth="1"/>
    <col min="15" max="18" width="23.5" customWidth="1"/>
    <col min="19" max="19" width="9.75" customWidth="1"/>
    <col min="20" max="20" width="11.875" customWidth="1"/>
    <col min="21" max="21" width="16" customWidth="1"/>
    <col min="22" max="22" width="11.875" customWidth="1"/>
  </cols>
  <sheetData>
    <row r="1" spans="1:25" ht="35.25" x14ac:dyDescent="0.5">
      <c r="A1" s="3" t="s">
        <v>8</v>
      </c>
      <c r="D1" s="53"/>
      <c r="E1" s="53"/>
    </row>
    <row r="2" spans="1:25" x14ac:dyDescent="0.3">
      <c r="A2" s="94"/>
      <c r="D2" s="247"/>
      <c r="E2" s="25"/>
      <c r="F2" s="59"/>
    </row>
    <row r="3" spans="1:25" x14ac:dyDescent="0.3">
      <c r="A3" s="94"/>
      <c r="C3" s="177" t="s">
        <v>321</v>
      </c>
      <c r="D3" s="141">
        <v>2020</v>
      </c>
      <c r="E3" s="141">
        <v>2021</v>
      </c>
    </row>
    <row r="4" spans="1:25" x14ac:dyDescent="0.3">
      <c r="A4" s="16" t="s">
        <v>14</v>
      </c>
      <c r="C4" s="27" t="s">
        <v>317</v>
      </c>
      <c r="D4" s="27">
        <v>9872009</v>
      </c>
      <c r="E4" s="27">
        <v>10340440</v>
      </c>
      <c r="G4" s="129"/>
      <c r="H4" s="129"/>
      <c r="I4" s="59"/>
      <c r="J4" s="59"/>
      <c r="K4" s="59"/>
      <c r="L4" s="59"/>
      <c r="M4" s="59"/>
      <c r="N4" s="59"/>
      <c r="O4" s="59"/>
      <c r="P4" s="59"/>
      <c r="Q4" s="59"/>
      <c r="R4" s="59"/>
      <c r="S4" s="59"/>
      <c r="T4" s="59"/>
      <c r="U4" s="59"/>
      <c r="V4" s="59"/>
      <c r="W4" s="32"/>
      <c r="X4" s="32"/>
      <c r="Y4" s="32"/>
    </row>
    <row r="5" spans="1:25" x14ac:dyDescent="0.3">
      <c r="A5" s="17" t="s">
        <v>0</v>
      </c>
      <c r="C5" s="142" t="s">
        <v>112</v>
      </c>
      <c r="D5" s="142">
        <v>171605</v>
      </c>
      <c r="E5" s="142">
        <v>182236</v>
      </c>
      <c r="H5" s="129"/>
    </row>
    <row r="6" spans="1:25" x14ac:dyDescent="0.3">
      <c r="A6" s="17" t="s">
        <v>2</v>
      </c>
      <c r="C6" s="28" t="s">
        <v>387</v>
      </c>
      <c r="D6" s="28">
        <v>10150133.6</v>
      </c>
      <c r="E6" s="28">
        <v>10633187.200000001</v>
      </c>
      <c r="G6" s="1"/>
      <c r="H6" s="129"/>
    </row>
    <row r="7" spans="1:25" x14ac:dyDescent="0.3">
      <c r="A7" s="17" t="s">
        <v>4</v>
      </c>
      <c r="C7" s="142" t="s">
        <v>318</v>
      </c>
      <c r="D7" s="142">
        <v>6350269</v>
      </c>
      <c r="E7" s="142">
        <v>6675437</v>
      </c>
      <c r="H7" s="129"/>
    </row>
    <row r="8" spans="1:25" x14ac:dyDescent="0.3">
      <c r="A8" s="17" t="s">
        <v>6</v>
      </c>
      <c r="C8" s="28" t="s">
        <v>445</v>
      </c>
      <c r="D8" s="28">
        <v>12266419.533333333</v>
      </c>
      <c r="E8" s="28">
        <v>12857511.866666667</v>
      </c>
      <c r="G8" s="1"/>
      <c r="H8" s="129"/>
    </row>
    <row r="9" spans="1:25" x14ac:dyDescent="0.3">
      <c r="A9" s="17" t="s">
        <v>8</v>
      </c>
      <c r="C9" s="142" t="s">
        <v>320</v>
      </c>
      <c r="D9" s="230">
        <v>0.43469037432393287</v>
      </c>
      <c r="E9" s="230">
        <v>0.44093111913117267</v>
      </c>
      <c r="H9" s="129"/>
    </row>
    <row r="10" spans="1:25" x14ac:dyDescent="0.3">
      <c r="A10" s="21" t="s">
        <v>94</v>
      </c>
      <c r="C10" s="27" t="s">
        <v>439</v>
      </c>
      <c r="D10" s="27">
        <v>977.92129426902306</v>
      </c>
      <c r="E10" s="27">
        <v>1017.3034404016868</v>
      </c>
      <c r="H10" s="129"/>
    </row>
    <row r="11" spans="1:25" x14ac:dyDescent="0.3">
      <c r="A11" s="21" t="s">
        <v>95</v>
      </c>
      <c r="C11" s="142" t="s">
        <v>440</v>
      </c>
      <c r="D11" s="142">
        <v>1181.8162537372079</v>
      </c>
      <c r="E11" s="142">
        <v>1230.1101081870838</v>
      </c>
      <c r="H11" s="129"/>
    </row>
    <row r="12" spans="1:25" x14ac:dyDescent="0.3">
      <c r="A12" s="21" t="s">
        <v>96</v>
      </c>
      <c r="C12" s="27" t="s">
        <v>446</v>
      </c>
      <c r="D12" s="27">
        <v>27487.052540750003</v>
      </c>
      <c r="E12" s="27">
        <v>29116.151472590005</v>
      </c>
      <c r="H12" s="129"/>
    </row>
    <row r="13" spans="1:25" x14ac:dyDescent="0.3">
      <c r="A13" s="21" t="s">
        <v>97</v>
      </c>
      <c r="C13" s="142" t="s">
        <v>441</v>
      </c>
      <c r="D13" s="142">
        <v>8027.2132212699998</v>
      </c>
      <c r="E13" s="142">
        <v>8169.8866894000003</v>
      </c>
      <c r="H13" s="129"/>
    </row>
    <row r="14" spans="1:25" x14ac:dyDescent="0.3">
      <c r="A14" s="122" t="s">
        <v>98</v>
      </c>
      <c r="C14" s="27" t="s">
        <v>442</v>
      </c>
      <c r="D14" s="27">
        <v>305.81286485750002</v>
      </c>
      <c r="E14" s="27">
        <v>287.85962665599999</v>
      </c>
      <c r="H14" s="129"/>
    </row>
    <row r="15" spans="1:25" x14ac:dyDescent="0.3">
      <c r="A15" s="21" t="s">
        <v>99</v>
      </c>
      <c r="C15" s="142" t="s">
        <v>319</v>
      </c>
      <c r="D15" s="142">
        <v>10379295</v>
      </c>
      <c r="E15" s="142">
        <v>10452326</v>
      </c>
      <c r="H15" s="129"/>
    </row>
    <row r="16" spans="1:25" x14ac:dyDescent="0.3">
      <c r="A16" s="21" t="s">
        <v>100</v>
      </c>
      <c r="C16" s="27" t="s">
        <v>443</v>
      </c>
      <c r="D16" s="27">
        <v>2648.2581466997522</v>
      </c>
      <c r="E16" s="27">
        <v>2785.6145581940332</v>
      </c>
      <c r="H16" s="129"/>
    </row>
    <row r="17" spans="1:25" x14ac:dyDescent="0.3">
      <c r="A17" s="21" t="s">
        <v>101</v>
      </c>
      <c r="C17" s="143" t="s">
        <v>444</v>
      </c>
      <c r="D17" s="143">
        <f>D16/(D11/1000)</f>
        <v>2240.8374722595636</v>
      </c>
      <c r="E17" s="143">
        <f>E16/(E11/1000)</f>
        <v>2264.5245654467685</v>
      </c>
      <c r="H17" s="129"/>
    </row>
    <row r="18" spans="1:25" x14ac:dyDescent="0.3">
      <c r="A18" s="21" t="s">
        <v>102</v>
      </c>
    </row>
    <row r="19" spans="1:25" x14ac:dyDescent="0.3">
      <c r="A19" s="21" t="s">
        <v>103</v>
      </c>
    </row>
    <row r="20" spans="1:25" x14ac:dyDescent="0.3">
      <c r="A20" s="21" t="s">
        <v>104</v>
      </c>
      <c r="C20" s="52" t="s">
        <v>478</v>
      </c>
    </row>
    <row r="21" spans="1:25" x14ac:dyDescent="0.3">
      <c r="A21" s="21" t="s">
        <v>105</v>
      </c>
      <c r="C21" s="52" t="s">
        <v>447</v>
      </c>
      <c r="F21" s="77"/>
    </row>
    <row r="22" spans="1:25" x14ac:dyDescent="0.3">
      <c r="A22" s="17" t="s">
        <v>10</v>
      </c>
      <c r="F22" s="77"/>
    </row>
    <row r="23" spans="1:25" x14ac:dyDescent="0.3">
      <c r="A23" s="17" t="s">
        <v>12</v>
      </c>
      <c r="C23" s="336" t="s">
        <v>405</v>
      </c>
      <c r="D23" s="337"/>
      <c r="E23" s="337"/>
      <c r="F23" s="77"/>
      <c r="G23" s="77"/>
      <c r="H23" s="77"/>
      <c r="I23" s="77"/>
      <c r="J23" s="77"/>
      <c r="K23" s="77"/>
      <c r="L23" s="77"/>
      <c r="M23" s="77"/>
      <c r="N23" s="77"/>
      <c r="O23" s="77"/>
      <c r="P23" s="77"/>
      <c r="Q23" s="77"/>
      <c r="R23" s="77"/>
      <c r="S23" s="77"/>
      <c r="T23" s="77"/>
      <c r="U23" s="77"/>
      <c r="V23" s="77"/>
      <c r="W23" s="32"/>
      <c r="X23" s="32"/>
      <c r="Y23" s="32"/>
    </row>
    <row r="24" spans="1:25" x14ac:dyDescent="0.3">
      <c r="A24" s="17" t="s">
        <v>13</v>
      </c>
      <c r="C24" s="337"/>
      <c r="D24" s="337"/>
      <c r="E24" s="337"/>
      <c r="F24" s="77"/>
      <c r="G24" s="77"/>
      <c r="H24" s="77"/>
      <c r="I24" s="77"/>
      <c r="J24" s="77"/>
      <c r="K24" s="77"/>
      <c r="L24" s="77"/>
      <c r="M24" s="77"/>
      <c r="N24" s="77"/>
      <c r="O24" s="77"/>
      <c r="P24" s="77"/>
      <c r="Q24" s="77"/>
      <c r="R24" s="77"/>
      <c r="S24" s="77"/>
      <c r="T24" s="77"/>
      <c r="U24" s="77"/>
      <c r="V24" s="77"/>
      <c r="W24" s="32"/>
      <c r="X24" s="32"/>
      <c r="Y24" s="32"/>
    </row>
    <row r="25" spans="1:25" x14ac:dyDescent="0.3">
      <c r="A25" s="17" t="s">
        <v>1</v>
      </c>
      <c r="C25" s="337"/>
      <c r="D25" s="337"/>
      <c r="E25" s="337"/>
      <c r="F25" s="77"/>
      <c r="G25" s="77"/>
      <c r="H25" s="77"/>
      <c r="I25" s="77"/>
      <c r="J25" s="77"/>
      <c r="K25" s="77"/>
      <c r="L25" s="77"/>
      <c r="M25" s="77"/>
      <c r="N25" s="77"/>
      <c r="O25" s="77"/>
      <c r="P25" s="77"/>
      <c r="Q25" s="77"/>
      <c r="R25" s="77"/>
      <c r="S25" s="77"/>
      <c r="T25" s="77"/>
      <c r="U25" s="77"/>
      <c r="V25" s="77"/>
      <c r="W25" s="32"/>
      <c r="X25" s="32"/>
      <c r="Y25" s="32"/>
    </row>
    <row r="26" spans="1:25" x14ac:dyDescent="0.3">
      <c r="A26" s="17" t="s">
        <v>3</v>
      </c>
      <c r="C26" s="32"/>
      <c r="D26" s="32"/>
      <c r="E26" s="77"/>
      <c r="F26" s="77"/>
      <c r="G26" s="77"/>
      <c r="H26" s="77"/>
      <c r="I26" s="77"/>
      <c r="J26" s="77"/>
      <c r="K26" s="77"/>
      <c r="L26" s="77"/>
      <c r="M26" s="77"/>
      <c r="N26" s="77"/>
      <c r="O26" s="77"/>
      <c r="P26" s="77"/>
      <c r="Q26" s="77"/>
      <c r="R26" s="77"/>
      <c r="S26" s="77"/>
      <c r="T26" s="77"/>
      <c r="U26" s="77"/>
      <c r="V26" s="77"/>
      <c r="W26" s="32"/>
      <c r="X26" s="32"/>
      <c r="Y26" s="32"/>
    </row>
    <row r="27" spans="1:25" x14ac:dyDescent="0.3">
      <c r="A27" s="17" t="s">
        <v>5</v>
      </c>
      <c r="F27" s="35"/>
      <c r="G27" s="77"/>
      <c r="H27" s="77"/>
      <c r="I27" s="77"/>
      <c r="J27" s="77"/>
      <c r="K27" s="77"/>
      <c r="L27" s="77"/>
      <c r="M27" s="77"/>
      <c r="N27" s="77"/>
      <c r="O27" s="77"/>
      <c r="P27" s="77"/>
      <c r="Q27" s="77"/>
      <c r="R27" s="77"/>
      <c r="S27" s="77"/>
      <c r="T27" s="77"/>
      <c r="U27" s="77"/>
      <c r="V27" s="77"/>
      <c r="W27" s="32"/>
      <c r="X27" s="32"/>
      <c r="Y27" s="32"/>
    </row>
    <row r="28" spans="1:25" x14ac:dyDescent="0.3">
      <c r="A28" s="17" t="s">
        <v>7</v>
      </c>
      <c r="F28" s="77"/>
      <c r="G28" s="77"/>
      <c r="H28" s="77"/>
      <c r="I28" s="77"/>
      <c r="J28" s="77"/>
      <c r="K28" s="77"/>
      <c r="L28" s="77"/>
      <c r="M28" s="77"/>
      <c r="N28" s="77"/>
      <c r="O28" s="77"/>
      <c r="P28" s="77"/>
      <c r="Q28" s="77"/>
      <c r="R28" s="77"/>
      <c r="S28" s="77"/>
      <c r="T28" s="77"/>
      <c r="U28" s="77"/>
      <c r="V28" s="77"/>
      <c r="W28" s="32"/>
      <c r="X28" s="32"/>
      <c r="Y28" s="32"/>
    </row>
    <row r="29" spans="1:25" x14ac:dyDescent="0.3">
      <c r="A29" s="17" t="s">
        <v>9</v>
      </c>
      <c r="F29" s="35"/>
      <c r="G29" s="35"/>
      <c r="H29" s="35"/>
      <c r="I29" s="35"/>
      <c r="J29" s="35"/>
      <c r="K29" s="35"/>
      <c r="L29" s="35"/>
      <c r="M29" s="35"/>
      <c r="N29" s="35"/>
      <c r="O29" s="35"/>
      <c r="P29" s="35"/>
      <c r="Q29" s="35"/>
      <c r="R29" s="35"/>
      <c r="S29" s="35"/>
      <c r="T29" s="35"/>
      <c r="U29" s="35"/>
      <c r="V29" s="35"/>
      <c r="W29" s="32"/>
      <c r="X29" s="32"/>
      <c r="Y29" s="32"/>
    </row>
    <row r="30" spans="1:25" x14ac:dyDescent="0.3">
      <c r="A30" s="119" t="s">
        <v>11</v>
      </c>
      <c r="C30" s="32"/>
      <c r="D30" s="32"/>
      <c r="E30" s="35"/>
      <c r="F30" s="35"/>
      <c r="G30" s="77"/>
      <c r="H30" s="77"/>
      <c r="I30" s="77"/>
      <c r="J30" s="77"/>
      <c r="K30" s="77"/>
      <c r="L30" s="77"/>
      <c r="M30" s="77"/>
      <c r="N30" s="77"/>
      <c r="O30" s="77"/>
      <c r="P30" s="77"/>
      <c r="Q30" s="77"/>
      <c r="R30" s="77"/>
      <c r="S30" s="77"/>
      <c r="T30" s="77"/>
      <c r="U30" s="77"/>
      <c r="V30" s="77"/>
      <c r="W30" s="32"/>
      <c r="X30" s="32"/>
      <c r="Y30" s="32"/>
    </row>
    <row r="31" spans="1:25" x14ac:dyDescent="0.3">
      <c r="A31" s="120"/>
      <c r="C31" s="32"/>
      <c r="D31" s="32"/>
      <c r="E31" s="76"/>
      <c r="F31" s="35"/>
      <c r="G31" s="35"/>
      <c r="H31" s="35"/>
      <c r="I31" s="35"/>
      <c r="J31" s="35"/>
      <c r="K31" s="35"/>
      <c r="L31" s="35"/>
      <c r="M31" s="35"/>
      <c r="N31" s="35"/>
      <c r="O31" s="35"/>
      <c r="P31" s="35"/>
      <c r="Q31" s="35"/>
      <c r="R31" s="35"/>
      <c r="S31" s="35"/>
      <c r="T31" s="35"/>
      <c r="U31" s="35"/>
      <c r="V31" s="35"/>
      <c r="W31" s="32"/>
      <c r="X31" s="32"/>
      <c r="Y31" s="32"/>
    </row>
    <row r="32" spans="1:25" x14ac:dyDescent="0.3">
      <c r="A32" s="120"/>
      <c r="C32" s="32"/>
      <c r="D32" s="32"/>
      <c r="E32" s="35"/>
      <c r="F32" s="35"/>
      <c r="G32" s="35"/>
      <c r="H32" s="35"/>
      <c r="I32" s="35"/>
      <c r="J32" s="35"/>
      <c r="K32" s="35"/>
      <c r="L32" s="35"/>
      <c r="M32" s="35"/>
      <c r="N32" s="35"/>
      <c r="O32" s="35"/>
      <c r="P32" s="35"/>
      <c r="Q32" s="35"/>
      <c r="R32" s="35"/>
      <c r="S32" s="35"/>
      <c r="T32" s="35"/>
      <c r="U32" s="35"/>
      <c r="V32" s="35"/>
      <c r="W32" s="32"/>
      <c r="X32" s="32"/>
      <c r="Y32" s="32"/>
    </row>
    <row r="33" spans="1:25" x14ac:dyDescent="0.3">
      <c r="A33" s="120"/>
      <c r="C33" s="32"/>
      <c r="D33" s="32"/>
      <c r="E33" s="35"/>
      <c r="F33" s="76"/>
      <c r="G33" s="35"/>
      <c r="H33" s="35"/>
      <c r="I33" s="35"/>
      <c r="J33" s="35"/>
      <c r="K33" s="35"/>
      <c r="L33" s="35"/>
      <c r="M33" s="35"/>
      <c r="N33" s="35"/>
      <c r="O33" s="35"/>
      <c r="P33" s="35"/>
      <c r="Q33" s="35"/>
      <c r="R33" s="35"/>
      <c r="S33" s="35"/>
      <c r="T33" s="35"/>
      <c r="U33" s="35"/>
      <c r="V33" s="35"/>
      <c r="W33" s="32"/>
      <c r="X33" s="32"/>
      <c r="Y33" s="32"/>
    </row>
    <row r="34" spans="1:25" x14ac:dyDescent="0.3">
      <c r="A34" s="120"/>
      <c r="C34" s="32"/>
      <c r="D34" s="32"/>
      <c r="E34" s="77"/>
      <c r="F34" s="35"/>
      <c r="G34" s="35"/>
      <c r="H34" s="35"/>
      <c r="I34" s="35"/>
      <c r="J34" s="35"/>
      <c r="K34" s="35"/>
      <c r="L34" s="35"/>
      <c r="M34" s="35"/>
      <c r="N34" s="35"/>
      <c r="O34" s="35"/>
      <c r="P34" s="35"/>
      <c r="Q34" s="35"/>
      <c r="R34" s="35"/>
      <c r="S34" s="35"/>
      <c r="T34" s="35"/>
      <c r="U34" s="35"/>
      <c r="V34" s="35"/>
      <c r="W34" s="32"/>
      <c r="X34" s="32"/>
      <c r="Y34" s="32"/>
    </row>
    <row r="35" spans="1:25" x14ac:dyDescent="0.3">
      <c r="C35" s="32"/>
      <c r="D35" s="32"/>
      <c r="E35" s="77"/>
      <c r="F35" s="35"/>
      <c r="G35" s="76"/>
      <c r="H35" s="76"/>
      <c r="I35" s="76"/>
      <c r="J35" s="76"/>
      <c r="K35" s="76"/>
      <c r="L35" s="76"/>
      <c r="M35" s="76"/>
      <c r="N35" s="76"/>
      <c r="O35" s="76"/>
      <c r="P35" s="76"/>
      <c r="Q35" s="76"/>
      <c r="R35" s="76"/>
      <c r="S35" s="76"/>
      <c r="T35" s="76"/>
      <c r="U35" s="76"/>
      <c r="V35" s="76"/>
      <c r="W35" s="32"/>
      <c r="X35" s="32"/>
      <c r="Y35" s="32"/>
    </row>
    <row r="36" spans="1:25" x14ac:dyDescent="0.3">
      <c r="C36" s="32"/>
      <c r="D36" s="32"/>
      <c r="E36" s="77"/>
      <c r="F36" s="77"/>
      <c r="G36" s="35"/>
      <c r="H36" s="35"/>
      <c r="I36" s="35"/>
      <c r="J36" s="35"/>
      <c r="K36" s="35"/>
      <c r="L36" s="35"/>
      <c r="M36" s="35"/>
      <c r="N36" s="35"/>
      <c r="O36" s="35"/>
      <c r="P36" s="35"/>
      <c r="Q36" s="35"/>
      <c r="R36" s="35"/>
      <c r="S36" s="35"/>
      <c r="T36" s="35"/>
      <c r="U36" s="35"/>
      <c r="V36" s="35"/>
      <c r="W36" s="32"/>
      <c r="X36" s="32"/>
      <c r="Y36" s="32"/>
    </row>
    <row r="37" spans="1:25" x14ac:dyDescent="0.3">
      <c r="C37" s="32"/>
      <c r="D37" s="32"/>
      <c r="E37" s="77"/>
      <c r="F37" s="77"/>
      <c r="G37" s="35"/>
      <c r="H37" s="35"/>
      <c r="I37" s="35"/>
      <c r="J37" s="35"/>
      <c r="K37" s="35"/>
      <c r="L37" s="35"/>
      <c r="M37" s="35"/>
      <c r="N37" s="35"/>
      <c r="O37" s="35"/>
      <c r="P37" s="35"/>
      <c r="Q37" s="35"/>
      <c r="R37" s="35"/>
      <c r="S37" s="35"/>
      <c r="T37" s="35"/>
      <c r="U37" s="35"/>
      <c r="V37" s="35"/>
      <c r="W37" s="32"/>
      <c r="X37" s="32"/>
      <c r="Y37" s="32"/>
    </row>
    <row r="38" spans="1:25" x14ac:dyDescent="0.3">
      <c r="C38" s="32"/>
      <c r="D38" s="32"/>
      <c r="E38" s="77"/>
      <c r="F38" s="77"/>
      <c r="G38" s="77"/>
      <c r="H38" s="77"/>
      <c r="I38" s="77"/>
      <c r="J38" s="77"/>
      <c r="K38" s="77"/>
      <c r="L38" s="77"/>
      <c r="M38" s="77"/>
      <c r="N38" s="77"/>
      <c r="O38" s="77"/>
      <c r="P38" s="77"/>
      <c r="Q38" s="77"/>
      <c r="R38" s="77"/>
      <c r="S38" s="77"/>
      <c r="T38" s="77"/>
      <c r="U38" s="77"/>
      <c r="V38" s="77"/>
      <c r="W38" s="32"/>
      <c r="X38" s="32"/>
      <c r="Y38" s="32"/>
    </row>
    <row r="39" spans="1:25" x14ac:dyDescent="0.3">
      <c r="C39" s="32"/>
      <c r="D39" s="32"/>
      <c r="E39" s="77"/>
      <c r="F39" s="77"/>
      <c r="G39" s="77"/>
      <c r="H39" s="77"/>
      <c r="I39" s="77"/>
      <c r="J39" s="77"/>
      <c r="K39" s="77"/>
      <c r="L39" s="77"/>
      <c r="M39" s="77"/>
      <c r="N39" s="77"/>
      <c r="O39" s="77"/>
      <c r="P39" s="77"/>
      <c r="Q39" s="77"/>
      <c r="R39" s="77"/>
      <c r="S39" s="77"/>
      <c r="T39" s="77"/>
      <c r="U39" s="77"/>
      <c r="V39" s="77"/>
      <c r="W39" s="32"/>
      <c r="X39" s="32"/>
      <c r="Y39" s="32"/>
    </row>
    <row r="40" spans="1:25" x14ac:dyDescent="0.3">
      <c r="C40" s="32"/>
      <c r="D40" s="32"/>
      <c r="E40" s="77"/>
      <c r="F40" s="77"/>
      <c r="G40" s="77"/>
      <c r="H40" s="77"/>
      <c r="I40" s="77"/>
      <c r="J40" s="77"/>
      <c r="K40" s="77"/>
      <c r="L40" s="77"/>
      <c r="M40" s="77"/>
      <c r="N40" s="77"/>
      <c r="O40" s="77"/>
      <c r="P40" s="77"/>
      <c r="Q40" s="77"/>
      <c r="R40" s="77"/>
      <c r="S40" s="77"/>
      <c r="T40" s="77"/>
      <c r="U40" s="77"/>
      <c r="V40" s="77"/>
      <c r="W40" s="32"/>
      <c r="X40" s="32"/>
      <c r="Y40" s="32"/>
    </row>
    <row r="41" spans="1:25" x14ac:dyDescent="0.3">
      <c r="C41" s="32"/>
      <c r="D41" s="32"/>
      <c r="E41" s="35"/>
      <c r="F41" s="77"/>
      <c r="G41" s="77"/>
      <c r="H41" s="77"/>
      <c r="I41" s="77"/>
      <c r="J41" s="77"/>
      <c r="K41" s="77"/>
      <c r="L41" s="77"/>
      <c r="M41" s="77"/>
      <c r="N41" s="77"/>
      <c r="O41" s="77"/>
      <c r="P41" s="77"/>
      <c r="Q41" s="77"/>
      <c r="R41" s="77"/>
      <c r="S41" s="77"/>
      <c r="T41" s="77"/>
      <c r="U41" s="77"/>
      <c r="V41" s="77"/>
      <c r="W41" s="32"/>
      <c r="X41" s="32"/>
      <c r="Y41" s="32"/>
    </row>
    <row r="42" spans="1:25" x14ac:dyDescent="0.3">
      <c r="C42" s="32"/>
      <c r="D42" s="32"/>
      <c r="E42" s="77"/>
      <c r="F42" s="77"/>
      <c r="G42" s="77"/>
      <c r="H42" s="77"/>
      <c r="I42" s="77"/>
      <c r="J42" s="77"/>
      <c r="K42" s="77"/>
      <c r="L42" s="77"/>
      <c r="M42" s="77"/>
      <c r="N42" s="77"/>
      <c r="O42" s="77"/>
      <c r="P42" s="77"/>
      <c r="Q42" s="77"/>
      <c r="R42" s="77"/>
      <c r="S42" s="77"/>
      <c r="T42" s="77"/>
      <c r="U42" s="77"/>
      <c r="V42" s="77"/>
      <c r="W42" s="32"/>
      <c r="X42" s="32"/>
      <c r="Y42" s="32"/>
    </row>
    <row r="43" spans="1:25" x14ac:dyDescent="0.3">
      <c r="C43" s="32"/>
      <c r="D43" s="32"/>
      <c r="E43" s="35"/>
      <c r="F43" s="35"/>
      <c r="G43" s="77"/>
      <c r="H43" s="77"/>
      <c r="I43" s="77"/>
      <c r="J43" s="77"/>
      <c r="K43" s="77"/>
      <c r="L43" s="77"/>
      <c r="M43" s="77"/>
      <c r="N43" s="77"/>
      <c r="O43" s="77"/>
      <c r="P43" s="77"/>
      <c r="Q43" s="77"/>
      <c r="R43" s="77"/>
      <c r="S43" s="77"/>
      <c r="T43" s="77"/>
      <c r="U43" s="77"/>
      <c r="V43" s="77"/>
      <c r="W43" s="32"/>
      <c r="X43" s="32"/>
      <c r="Y43" s="32"/>
    </row>
    <row r="44" spans="1:25" x14ac:dyDescent="0.3">
      <c r="C44" s="32"/>
      <c r="D44" s="32"/>
      <c r="E44" s="35"/>
      <c r="F44" s="77"/>
      <c r="G44" s="77"/>
      <c r="H44" s="77"/>
      <c r="I44" s="77"/>
      <c r="J44" s="77"/>
      <c r="K44" s="77"/>
      <c r="L44" s="77"/>
      <c r="M44" s="77"/>
      <c r="N44" s="77"/>
      <c r="O44" s="77"/>
      <c r="P44" s="77"/>
      <c r="Q44" s="77"/>
      <c r="R44" s="77"/>
      <c r="S44" s="77"/>
      <c r="T44" s="77"/>
      <c r="U44" s="77"/>
      <c r="V44" s="77"/>
      <c r="W44" s="32"/>
      <c r="X44" s="32"/>
      <c r="Y44" s="32"/>
    </row>
    <row r="45" spans="1:25" x14ac:dyDescent="0.3">
      <c r="C45" s="32"/>
      <c r="D45" s="32"/>
      <c r="E45" s="35"/>
      <c r="F45" s="35"/>
      <c r="G45" s="35"/>
      <c r="H45" s="35"/>
      <c r="I45" s="35"/>
      <c r="J45" s="35"/>
      <c r="K45" s="35"/>
      <c r="L45" s="35"/>
      <c r="M45" s="35"/>
      <c r="N45" s="35"/>
      <c r="O45" s="35"/>
      <c r="P45" s="35"/>
      <c r="Q45" s="35"/>
      <c r="R45" s="35"/>
      <c r="S45" s="35"/>
      <c r="T45" s="35"/>
      <c r="U45" s="35"/>
      <c r="V45" s="35"/>
      <c r="W45" s="32"/>
      <c r="X45" s="32"/>
      <c r="Y45" s="32"/>
    </row>
    <row r="46" spans="1:25" x14ac:dyDescent="0.3">
      <c r="C46" s="32"/>
      <c r="D46" s="32"/>
      <c r="E46" s="35"/>
      <c r="F46" s="35"/>
      <c r="G46" s="77"/>
      <c r="H46" s="77"/>
      <c r="I46" s="77"/>
      <c r="J46" s="77"/>
      <c r="K46" s="77"/>
      <c r="L46" s="77"/>
      <c r="M46" s="77"/>
      <c r="N46" s="77"/>
      <c r="O46" s="77"/>
      <c r="P46" s="77"/>
      <c r="Q46" s="77"/>
      <c r="R46" s="77"/>
      <c r="S46" s="77"/>
      <c r="T46" s="77"/>
      <c r="U46" s="77"/>
      <c r="V46" s="77"/>
      <c r="W46" s="32"/>
      <c r="X46" s="32"/>
      <c r="Y46" s="32"/>
    </row>
    <row r="47" spans="1:25" x14ac:dyDescent="0.3">
      <c r="C47" s="32"/>
      <c r="D47" s="32"/>
      <c r="E47" s="76"/>
      <c r="F47" s="35"/>
      <c r="G47" s="35"/>
      <c r="H47" s="35"/>
      <c r="I47" s="35"/>
      <c r="J47" s="35"/>
      <c r="K47" s="35"/>
      <c r="L47" s="35"/>
      <c r="M47" s="35"/>
      <c r="N47" s="35"/>
      <c r="O47" s="35"/>
      <c r="P47" s="35"/>
      <c r="Q47" s="35"/>
      <c r="R47" s="35"/>
      <c r="S47" s="35"/>
      <c r="T47" s="35"/>
      <c r="U47" s="35"/>
      <c r="V47" s="35"/>
      <c r="W47" s="32"/>
      <c r="X47" s="32"/>
      <c r="Y47" s="32"/>
    </row>
    <row r="48" spans="1:25" x14ac:dyDescent="0.3">
      <c r="C48" s="32"/>
      <c r="D48" s="32"/>
      <c r="E48" s="35"/>
      <c r="F48" s="35"/>
      <c r="G48" s="35"/>
      <c r="H48" s="35"/>
      <c r="I48" s="35"/>
      <c r="J48" s="35"/>
      <c r="K48" s="35"/>
      <c r="L48" s="35"/>
      <c r="M48" s="35"/>
      <c r="N48" s="35"/>
      <c r="O48" s="35"/>
      <c r="P48" s="35"/>
      <c r="Q48" s="35"/>
      <c r="R48" s="35"/>
      <c r="S48" s="35"/>
      <c r="T48" s="35"/>
      <c r="U48" s="35"/>
      <c r="V48" s="35"/>
      <c r="W48" s="32"/>
      <c r="X48" s="32"/>
      <c r="Y48" s="32"/>
    </row>
    <row r="49" spans="3:25" x14ac:dyDescent="0.3">
      <c r="C49" s="32"/>
      <c r="D49" s="32"/>
      <c r="E49" s="35"/>
      <c r="F49" s="76"/>
      <c r="G49" s="35"/>
      <c r="H49" s="35"/>
      <c r="I49" s="35"/>
      <c r="J49" s="35"/>
      <c r="K49" s="35"/>
      <c r="L49" s="35"/>
      <c r="M49" s="35"/>
      <c r="N49" s="35"/>
      <c r="O49" s="35"/>
      <c r="P49" s="35"/>
      <c r="Q49" s="35"/>
      <c r="R49" s="35"/>
      <c r="S49" s="35"/>
      <c r="T49" s="35"/>
      <c r="U49" s="35"/>
      <c r="V49" s="35"/>
      <c r="W49" s="32"/>
      <c r="X49" s="32"/>
      <c r="Y49" s="32"/>
    </row>
    <row r="50" spans="3:25" x14ac:dyDescent="0.3">
      <c r="C50" s="32"/>
      <c r="D50" s="32"/>
      <c r="E50" s="77"/>
      <c r="F50" s="35"/>
      <c r="G50" s="35"/>
      <c r="H50" s="35"/>
      <c r="I50" s="35"/>
      <c r="J50" s="35"/>
      <c r="K50" s="35"/>
      <c r="L50" s="35"/>
      <c r="M50" s="35"/>
      <c r="N50" s="35"/>
      <c r="O50" s="35"/>
      <c r="P50" s="35"/>
      <c r="Q50" s="35"/>
      <c r="R50" s="35"/>
      <c r="S50" s="35"/>
      <c r="T50" s="35"/>
      <c r="U50" s="35"/>
      <c r="V50" s="35"/>
      <c r="W50" s="32"/>
      <c r="X50" s="32"/>
      <c r="Y50" s="32"/>
    </row>
    <row r="51" spans="3:25" x14ac:dyDescent="0.3">
      <c r="C51" s="32"/>
      <c r="D51" s="32"/>
      <c r="E51" s="35"/>
      <c r="F51" s="35"/>
      <c r="G51" s="76"/>
      <c r="H51" s="76"/>
      <c r="I51" s="76"/>
      <c r="J51" s="76"/>
      <c r="K51" s="76"/>
      <c r="L51" s="76"/>
      <c r="M51" s="76"/>
      <c r="N51" s="76"/>
      <c r="O51" s="76"/>
      <c r="P51" s="76"/>
      <c r="Q51" s="76"/>
      <c r="R51" s="76"/>
      <c r="S51" s="76"/>
      <c r="T51" s="76"/>
      <c r="U51" s="76"/>
      <c r="V51" s="76"/>
      <c r="W51" s="32"/>
      <c r="X51" s="32"/>
      <c r="Y51" s="32"/>
    </row>
    <row r="52" spans="3:25" x14ac:dyDescent="0.3">
      <c r="C52" s="32"/>
      <c r="D52" s="32"/>
      <c r="E52" s="35"/>
      <c r="F52" s="77"/>
      <c r="G52" s="35"/>
      <c r="H52" s="35"/>
      <c r="I52" s="35"/>
      <c r="J52" s="35"/>
      <c r="K52" s="35"/>
      <c r="L52" s="35"/>
      <c r="M52" s="35"/>
      <c r="N52" s="35"/>
      <c r="O52" s="35"/>
      <c r="P52" s="35"/>
      <c r="Q52" s="35"/>
      <c r="R52" s="35"/>
      <c r="S52" s="35"/>
      <c r="T52" s="35"/>
      <c r="U52" s="35"/>
      <c r="V52" s="35"/>
      <c r="W52" s="32"/>
      <c r="X52" s="32"/>
      <c r="Y52" s="32"/>
    </row>
    <row r="53" spans="3:25" x14ac:dyDescent="0.3">
      <c r="C53" s="32"/>
      <c r="D53" s="32"/>
      <c r="E53" s="35"/>
      <c r="F53" s="35"/>
      <c r="G53" s="35"/>
      <c r="H53" s="35"/>
      <c r="I53" s="35"/>
      <c r="J53" s="35"/>
      <c r="K53" s="35"/>
      <c r="L53" s="35"/>
      <c r="M53" s="35"/>
      <c r="N53" s="35"/>
      <c r="O53" s="35"/>
      <c r="P53" s="35"/>
      <c r="Q53" s="35"/>
      <c r="R53" s="35"/>
      <c r="S53" s="35"/>
      <c r="T53" s="35"/>
      <c r="U53" s="35"/>
      <c r="V53" s="35"/>
      <c r="W53" s="32"/>
      <c r="X53" s="32"/>
      <c r="Y53" s="32"/>
    </row>
    <row r="54" spans="3:25" x14ac:dyDescent="0.3">
      <c r="C54" s="32"/>
      <c r="D54" s="32"/>
      <c r="E54" s="35"/>
      <c r="F54" s="35"/>
      <c r="G54" s="77"/>
      <c r="H54" s="77"/>
      <c r="I54" s="77"/>
      <c r="J54" s="77"/>
      <c r="K54" s="77"/>
      <c r="L54" s="77"/>
      <c r="M54" s="77"/>
      <c r="N54" s="77"/>
      <c r="O54" s="77"/>
      <c r="P54" s="77"/>
      <c r="Q54" s="77"/>
      <c r="R54" s="77"/>
      <c r="S54" s="77"/>
      <c r="T54" s="77"/>
      <c r="U54" s="77"/>
      <c r="V54" s="77"/>
      <c r="W54" s="32"/>
      <c r="X54" s="32"/>
      <c r="Y54" s="32"/>
    </row>
    <row r="55" spans="3:25" x14ac:dyDescent="0.3">
      <c r="C55" s="32"/>
      <c r="D55" s="32"/>
      <c r="E55" s="76"/>
      <c r="F55" s="35"/>
      <c r="G55" s="35"/>
      <c r="H55" s="35"/>
      <c r="I55" s="35"/>
      <c r="J55" s="35"/>
      <c r="K55" s="35"/>
      <c r="L55" s="35"/>
      <c r="M55" s="35"/>
      <c r="N55" s="35"/>
      <c r="O55" s="35"/>
      <c r="P55" s="35"/>
      <c r="Q55" s="35"/>
      <c r="R55" s="35"/>
      <c r="S55" s="35"/>
      <c r="T55" s="35"/>
      <c r="U55" s="35"/>
      <c r="V55" s="35"/>
      <c r="W55" s="32"/>
      <c r="X55" s="32"/>
      <c r="Y55" s="32"/>
    </row>
    <row r="56" spans="3:25" x14ac:dyDescent="0.3">
      <c r="C56" s="32"/>
      <c r="D56" s="32"/>
      <c r="E56" s="35"/>
      <c r="F56" s="35"/>
      <c r="G56" s="35"/>
      <c r="H56" s="35"/>
      <c r="I56" s="35"/>
      <c r="J56" s="35"/>
      <c r="K56" s="35"/>
      <c r="L56" s="35"/>
      <c r="M56" s="35"/>
      <c r="N56" s="35"/>
      <c r="O56" s="35"/>
      <c r="P56" s="35"/>
      <c r="Q56" s="35"/>
      <c r="R56" s="35"/>
      <c r="S56" s="35"/>
      <c r="T56" s="35"/>
      <c r="U56" s="35"/>
      <c r="V56" s="35"/>
      <c r="W56" s="32"/>
      <c r="X56" s="32"/>
      <c r="Y56" s="32"/>
    </row>
    <row r="57" spans="3:25" x14ac:dyDescent="0.3">
      <c r="C57" s="32"/>
      <c r="D57" s="32"/>
      <c r="E57" s="35"/>
      <c r="F57" s="76"/>
      <c r="G57" s="35"/>
      <c r="H57" s="35"/>
      <c r="I57" s="35"/>
      <c r="J57" s="35"/>
      <c r="K57" s="35"/>
      <c r="L57" s="35"/>
      <c r="M57" s="35"/>
      <c r="N57" s="35"/>
      <c r="O57" s="35"/>
      <c r="P57" s="35"/>
      <c r="Q57" s="35"/>
      <c r="R57" s="35"/>
      <c r="S57" s="35"/>
      <c r="T57" s="35"/>
      <c r="U57" s="35"/>
      <c r="V57" s="35"/>
      <c r="W57" s="32"/>
      <c r="X57" s="32"/>
      <c r="Y57" s="32"/>
    </row>
    <row r="58" spans="3:25" x14ac:dyDescent="0.3">
      <c r="C58" s="32"/>
      <c r="D58" s="32"/>
      <c r="E58" s="77"/>
      <c r="F58" s="35"/>
      <c r="G58" s="35"/>
      <c r="H58" s="35"/>
      <c r="I58" s="35"/>
      <c r="J58" s="35"/>
      <c r="K58" s="35"/>
      <c r="L58" s="35"/>
      <c r="M58" s="35"/>
      <c r="N58" s="35"/>
      <c r="O58" s="35"/>
      <c r="P58" s="35"/>
      <c r="Q58" s="35"/>
      <c r="R58" s="35"/>
      <c r="S58" s="35"/>
      <c r="T58" s="35"/>
      <c r="U58" s="35"/>
      <c r="V58" s="35"/>
      <c r="W58" s="32"/>
      <c r="X58" s="32"/>
      <c r="Y58" s="32"/>
    </row>
    <row r="59" spans="3:25" x14ac:dyDescent="0.3">
      <c r="C59" s="32"/>
      <c r="D59" s="32"/>
      <c r="E59" s="35"/>
      <c r="F59" s="35"/>
      <c r="G59" s="76"/>
      <c r="H59" s="76"/>
      <c r="I59" s="76"/>
      <c r="J59" s="76"/>
      <c r="K59" s="76"/>
      <c r="L59" s="76"/>
      <c r="M59" s="76"/>
      <c r="N59" s="76"/>
      <c r="O59" s="76"/>
      <c r="P59" s="76"/>
      <c r="Q59" s="76"/>
      <c r="R59" s="76"/>
      <c r="S59" s="76"/>
      <c r="T59" s="76"/>
      <c r="U59" s="76"/>
      <c r="V59" s="76"/>
      <c r="W59" s="32"/>
      <c r="X59" s="32"/>
      <c r="Y59" s="32"/>
    </row>
    <row r="60" spans="3:25" x14ac:dyDescent="0.3">
      <c r="C60" s="32"/>
      <c r="D60" s="32"/>
      <c r="E60" s="35"/>
      <c r="F60" s="77"/>
      <c r="G60" s="35"/>
      <c r="H60" s="35"/>
      <c r="I60" s="35"/>
      <c r="J60" s="35"/>
      <c r="K60" s="35"/>
      <c r="L60" s="35"/>
      <c r="M60" s="35"/>
      <c r="N60" s="35"/>
      <c r="O60" s="35"/>
      <c r="P60" s="35"/>
      <c r="Q60" s="35"/>
      <c r="R60" s="35"/>
      <c r="S60" s="35"/>
      <c r="T60" s="35"/>
      <c r="U60" s="35"/>
      <c r="V60" s="35"/>
      <c r="W60" s="32"/>
      <c r="X60" s="32"/>
      <c r="Y60" s="32"/>
    </row>
    <row r="61" spans="3:25" x14ac:dyDescent="0.3">
      <c r="C61" s="32"/>
      <c r="D61" s="32"/>
      <c r="E61" s="35"/>
      <c r="F61" s="35"/>
      <c r="G61" s="35"/>
      <c r="H61" s="35"/>
      <c r="I61" s="35"/>
      <c r="J61" s="35"/>
      <c r="K61" s="35"/>
      <c r="L61" s="35"/>
      <c r="M61" s="35"/>
      <c r="N61" s="35"/>
      <c r="O61" s="35"/>
      <c r="P61" s="35"/>
      <c r="Q61" s="35"/>
      <c r="R61" s="35"/>
      <c r="S61" s="35"/>
      <c r="T61" s="35"/>
      <c r="U61" s="35"/>
      <c r="V61" s="35"/>
      <c r="W61" s="32"/>
      <c r="X61" s="32"/>
      <c r="Y61" s="32"/>
    </row>
    <row r="62" spans="3:25" x14ac:dyDescent="0.3">
      <c r="C62" s="32"/>
      <c r="D62" s="32"/>
      <c r="E62" s="35"/>
      <c r="F62" s="35"/>
      <c r="G62" s="77"/>
      <c r="H62" s="77"/>
      <c r="I62" s="77"/>
      <c r="J62" s="77"/>
      <c r="K62" s="77"/>
      <c r="L62" s="77"/>
      <c r="M62" s="77"/>
      <c r="N62" s="77"/>
      <c r="O62" s="77"/>
      <c r="P62" s="77"/>
      <c r="Q62" s="77"/>
      <c r="R62" s="77"/>
      <c r="S62" s="77"/>
      <c r="T62" s="77"/>
      <c r="U62" s="77"/>
      <c r="V62" s="77"/>
      <c r="W62" s="32"/>
      <c r="X62" s="32"/>
      <c r="Y62" s="32"/>
    </row>
    <row r="63" spans="3:25" x14ac:dyDescent="0.3">
      <c r="C63" s="32"/>
      <c r="D63" s="32"/>
      <c r="E63" s="76"/>
      <c r="F63" s="35"/>
      <c r="G63" s="35"/>
      <c r="H63" s="35"/>
      <c r="I63" s="35"/>
      <c r="J63" s="35"/>
      <c r="K63" s="35"/>
      <c r="L63" s="35"/>
      <c r="M63" s="35"/>
      <c r="N63" s="35"/>
      <c r="O63" s="35"/>
      <c r="P63" s="35"/>
      <c r="Q63" s="35"/>
      <c r="R63" s="35"/>
      <c r="S63" s="35"/>
      <c r="T63" s="35"/>
      <c r="U63" s="35"/>
      <c r="V63" s="35"/>
      <c r="W63" s="32"/>
      <c r="X63" s="32"/>
      <c r="Y63" s="32"/>
    </row>
    <row r="64" spans="3:25" x14ac:dyDescent="0.3">
      <c r="C64" s="32"/>
      <c r="D64" s="32"/>
      <c r="E64" s="35"/>
      <c r="F64" s="35"/>
      <c r="G64" s="35"/>
      <c r="H64" s="35"/>
      <c r="I64" s="35"/>
      <c r="J64" s="35"/>
      <c r="K64" s="35"/>
      <c r="L64" s="35"/>
      <c r="M64" s="35"/>
      <c r="N64" s="35"/>
      <c r="O64" s="35"/>
      <c r="P64" s="35"/>
      <c r="Q64" s="35"/>
      <c r="R64" s="35"/>
      <c r="S64" s="35"/>
      <c r="T64" s="35"/>
      <c r="U64" s="35"/>
      <c r="V64" s="35"/>
      <c r="W64" s="32"/>
      <c r="X64" s="32"/>
      <c r="Y64" s="32"/>
    </row>
    <row r="65" spans="3:25" x14ac:dyDescent="0.3">
      <c r="C65" s="32"/>
      <c r="D65" s="32"/>
      <c r="E65" s="35"/>
      <c r="F65" s="76"/>
      <c r="G65" s="35"/>
      <c r="H65" s="35"/>
      <c r="I65" s="35"/>
      <c r="J65" s="35"/>
      <c r="K65" s="35"/>
      <c r="L65" s="35"/>
      <c r="M65" s="35"/>
      <c r="N65" s="35"/>
      <c r="O65" s="35"/>
      <c r="P65" s="35"/>
      <c r="Q65" s="35"/>
      <c r="R65" s="35"/>
      <c r="S65" s="35"/>
      <c r="T65" s="35"/>
      <c r="U65" s="35"/>
      <c r="V65" s="35"/>
      <c r="W65" s="32"/>
      <c r="X65" s="32"/>
      <c r="Y65" s="32"/>
    </row>
    <row r="66" spans="3:25" x14ac:dyDescent="0.3">
      <c r="C66" s="32"/>
      <c r="D66" s="32"/>
      <c r="E66" s="77"/>
      <c r="F66" s="35"/>
      <c r="G66" s="35"/>
      <c r="H66" s="35"/>
      <c r="I66" s="35"/>
      <c r="J66" s="35"/>
      <c r="K66" s="35"/>
      <c r="L66" s="35"/>
      <c r="M66" s="35"/>
      <c r="N66" s="35"/>
      <c r="O66" s="35"/>
      <c r="P66" s="35"/>
      <c r="Q66" s="35"/>
      <c r="R66" s="35"/>
      <c r="S66" s="35"/>
      <c r="T66" s="35"/>
      <c r="U66" s="35"/>
      <c r="V66" s="35"/>
      <c r="W66" s="32"/>
      <c r="X66" s="32"/>
      <c r="Y66" s="32"/>
    </row>
    <row r="67" spans="3:25" x14ac:dyDescent="0.3">
      <c r="C67" s="32"/>
      <c r="D67" s="32"/>
      <c r="E67" s="77"/>
      <c r="F67" s="35"/>
      <c r="G67" s="76"/>
      <c r="H67" s="76"/>
      <c r="I67" s="76"/>
      <c r="J67" s="76"/>
      <c r="K67" s="76"/>
      <c r="L67" s="76"/>
      <c r="M67" s="76"/>
      <c r="N67" s="76"/>
      <c r="O67" s="76"/>
      <c r="P67" s="76"/>
      <c r="Q67" s="76"/>
      <c r="R67" s="76"/>
      <c r="S67" s="76"/>
      <c r="T67" s="76"/>
      <c r="U67" s="76"/>
      <c r="V67" s="76"/>
      <c r="W67" s="32"/>
      <c r="X67" s="32"/>
      <c r="Y67" s="32"/>
    </row>
    <row r="68" spans="3:25" x14ac:dyDescent="0.3">
      <c r="C68" s="32"/>
      <c r="D68" s="32"/>
      <c r="E68" s="77"/>
      <c r="F68" s="77"/>
      <c r="G68" s="35"/>
      <c r="H68" s="35"/>
      <c r="I68" s="35"/>
      <c r="J68" s="35"/>
      <c r="K68" s="35"/>
      <c r="L68" s="35"/>
      <c r="M68" s="35"/>
      <c r="N68" s="35"/>
      <c r="O68" s="35"/>
      <c r="P68" s="35"/>
      <c r="Q68" s="35"/>
      <c r="R68" s="35"/>
      <c r="S68" s="35"/>
      <c r="T68" s="35"/>
      <c r="U68" s="35"/>
      <c r="V68" s="35"/>
      <c r="W68" s="32"/>
      <c r="X68" s="32"/>
      <c r="Y68" s="32"/>
    </row>
    <row r="69" spans="3:25" x14ac:dyDescent="0.3">
      <c r="C69" s="32"/>
      <c r="D69" s="32"/>
      <c r="E69" s="77"/>
      <c r="F69" s="77"/>
      <c r="G69" s="35"/>
      <c r="H69" s="35"/>
      <c r="I69" s="35"/>
      <c r="J69" s="35"/>
      <c r="K69" s="35"/>
      <c r="L69" s="35"/>
      <c r="M69" s="35"/>
      <c r="N69" s="35"/>
      <c r="O69" s="35"/>
      <c r="P69" s="35"/>
      <c r="Q69" s="35"/>
      <c r="R69" s="35"/>
      <c r="S69" s="35"/>
      <c r="T69" s="35"/>
      <c r="U69" s="35"/>
      <c r="V69" s="35"/>
      <c r="W69" s="32"/>
      <c r="X69" s="32"/>
      <c r="Y69" s="32"/>
    </row>
    <row r="70" spans="3:25" x14ac:dyDescent="0.3">
      <c r="C70" s="32"/>
      <c r="D70" s="32"/>
      <c r="E70" s="77"/>
      <c r="F70" s="77"/>
      <c r="G70" s="77"/>
      <c r="H70" s="77"/>
      <c r="I70" s="77"/>
      <c r="J70" s="77"/>
      <c r="K70" s="77"/>
      <c r="L70" s="77"/>
      <c r="M70" s="77"/>
      <c r="N70" s="77"/>
      <c r="O70" s="77"/>
      <c r="P70" s="77"/>
      <c r="Q70" s="77"/>
      <c r="R70" s="77"/>
      <c r="S70" s="77"/>
      <c r="T70" s="77"/>
      <c r="U70" s="77"/>
      <c r="V70" s="77"/>
      <c r="W70" s="32"/>
      <c r="X70" s="32"/>
      <c r="Y70" s="32"/>
    </row>
    <row r="71" spans="3:25" x14ac:dyDescent="0.3">
      <c r="C71" s="32"/>
      <c r="D71" s="32"/>
      <c r="E71" s="77"/>
      <c r="F71" s="77"/>
      <c r="G71" s="77"/>
      <c r="H71" s="77"/>
      <c r="I71" s="77"/>
      <c r="J71" s="77"/>
      <c r="K71" s="77"/>
      <c r="L71" s="77"/>
      <c r="M71" s="77"/>
      <c r="N71" s="77"/>
      <c r="O71" s="77"/>
      <c r="P71" s="77"/>
      <c r="Q71" s="77"/>
      <c r="R71" s="77"/>
      <c r="S71" s="77"/>
      <c r="T71" s="77"/>
      <c r="U71" s="77"/>
      <c r="V71" s="77"/>
      <c r="W71" s="32"/>
      <c r="X71" s="32"/>
      <c r="Y71" s="32"/>
    </row>
    <row r="72" spans="3:25" x14ac:dyDescent="0.3">
      <c r="G72" s="77"/>
      <c r="H72" s="77"/>
      <c r="I72" s="77"/>
      <c r="J72" s="77"/>
      <c r="K72" s="77"/>
      <c r="L72" s="77"/>
      <c r="M72" s="77"/>
      <c r="N72" s="77"/>
      <c r="O72" s="77"/>
      <c r="P72" s="77"/>
      <c r="Q72" s="77"/>
      <c r="R72" s="77"/>
      <c r="S72" s="77"/>
      <c r="T72" s="77"/>
      <c r="U72" s="77"/>
      <c r="V72" s="77"/>
      <c r="W72" s="32"/>
      <c r="X72" s="32"/>
      <c r="Y72" s="32"/>
    </row>
    <row r="73" spans="3:25" x14ac:dyDescent="0.3">
      <c r="G73" s="77"/>
      <c r="H73" s="77"/>
      <c r="I73" s="77"/>
      <c r="J73" s="77"/>
      <c r="K73" s="77"/>
      <c r="L73" s="77"/>
      <c r="M73" s="77"/>
      <c r="N73" s="77"/>
      <c r="O73" s="77"/>
      <c r="P73" s="77"/>
      <c r="Q73" s="77"/>
      <c r="R73" s="77"/>
      <c r="S73" s="77"/>
      <c r="T73" s="77"/>
      <c r="U73" s="77"/>
      <c r="V73" s="77"/>
      <c r="W73" s="32"/>
      <c r="X73" s="32"/>
      <c r="Y73" s="32"/>
    </row>
  </sheetData>
  <mergeCells count="1">
    <mergeCell ref="C23:E25"/>
  </mergeCells>
  <hyperlinks>
    <hyperlink ref="A28" location="'Regional utveckling'!A1" display="Regional utveckling" xr:uid="{00000000-0004-0000-1A00-000000000000}"/>
    <hyperlink ref="A27" location="'Läkemedel'!A1" display="Läkemedel" xr:uid="{00000000-0004-0000-1A00-000001000000}"/>
    <hyperlink ref="A26" location="'Övrig hälso- och sjukvård'!A1" display="Övrig hälso- och sjukvård" xr:uid="{00000000-0004-0000-1A00-000002000000}"/>
    <hyperlink ref="A25" location="'Tandvård'!A1" display="Tandvård" xr:uid="{00000000-0004-0000-1A00-000003000000}"/>
    <hyperlink ref="A24" location="'Specialiserad psykiatrisk vård'!A1" display="Specialiserad psykiatrisk vård" xr:uid="{00000000-0004-0000-1A00-000004000000}"/>
    <hyperlink ref="A23" location="'Specialiserad somatisk vård'!A1" display="Specialiserad somatisk vård" xr:uid="{00000000-0004-0000-1A00-000005000000}"/>
    <hyperlink ref="A22" location="'Vårdcentraler'!A1" display="Vårdcentraler" xr:uid="{00000000-0004-0000-1A00-000006000000}"/>
    <hyperlink ref="A9" location="'Primärvård'!A1" display="Primärvård" xr:uid="{00000000-0004-0000-1A00-000007000000}"/>
    <hyperlink ref="A8" location="'Vårdplatser'!A1" display="Vårdplatser" xr:uid="{00000000-0004-0000-1A00-000008000000}"/>
    <hyperlink ref="A7" location="'Hälso- och sjukvård'!A1" display="Hälso- och sjukvård" xr:uid="{00000000-0004-0000-1A00-000009000000}"/>
    <hyperlink ref="A6" location="'Kostnader och intäkter'!A1" display="Kostnader för" xr:uid="{00000000-0004-0000-1A00-00000A000000}"/>
    <hyperlink ref="A5" location="'Regionernas ekonomi'!A1" display="Regionernas ekonomi" xr:uid="{00000000-0004-0000-1A00-00000B000000}"/>
    <hyperlink ref="A29" location="'Trafik och infrastruktur'!A1" display="Trafik och infrastruktur, samt allmän regional utveckling" xr:uid="{00000000-0004-0000-1A00-00000C000000}"/>
    <hyperlink ref="A30" location="'Utbildning och kultur'!A1" display="Utbildning och kultur" xr:uid="{00000000-0004-0000-1A00-00000D000000}"/>
    <hyperlink ref="A4" location="Innehåll!A1" display="Innehåll" xr:uid="{00000000-0004-0000-1A00-00000E000000}"/>
    <hyperlink ref="A10" location="'Primärvård 1'!A1" display="Primärvård 1" xr:uid="{13F2D8B6-7AB6-404D-95D1-5E9B86C4D172}"/>
    <hyperlink ref="A11" location="'Primärvård 2'!A1" display="Primärvård 2" xr:uid="{B9A5E707-F577-426C-B180-09AFC6C9D6E9}"/>
    <hyperlink ref="A12" location="'Primärvård 3'!A1" display="Primärvård 3" xr:uid="{A3052ADD-8229-4255-9540-974C7730637C}"/>
    <hyperlink ref="A13" location="'Primärvård 4'!A1" display="Primärvård 4" xr:uid="{D947BD3B-DF09-465D-A51A-D70643A23BE1}"/>
    <hyperlink ref="A14" location="'Allmänläkarvård'!A1" display="Allmänläkarvård" xr:uid="{42908E2A-3C19-40E3-8370-FAB0EEBAE63E}"/>
    <hyperlink ref="A15" location="'Sjuksköterskevård'!A1" display="Sjuksköterskevård" xr:uid="{2A005BC7-5DC3-4465-BBB1-74DE38540643}"/>
    <hyperlink ref="A16" location="'Mödrahälsovård'!A1" display="Mödrahälsovård" xr:uid="{6C1F163F-FDFC-4D9C-A220-9DA2AAB09712}"/>
    <hyperlink ref="A17" location="'Barnhälsovård'!A1" display="Barnhälsovård" xr:uid="{9BB81F3F-A931-4321-B4CB-5A4A00B115B4}"/>
    <hyperlink ref="A18" location="'Fysio- och arbetsterapi'!A1" display="Fysio- och arbetsterapi" xr:uid="{CAB8E459-1C5F-49AD-82C1-47A2080FC75E}"/>
    <hyperlink ref="A19" location="'Primärvårdsansluten hemsjukvård'!A1" display="Primärvårdsansluten hemsjukvård" xr:uid="{497D207B-9C7E-486D-921E-438245818DDC}"/>
    <hyperlink ref="A20" location="'Övrig primärvård'!A1" display="Övrig primärvård" xr:uid="{2AA1A805-F169-47D8-980F-F2461FD26644}"/>
    <hyperlink ref="A21" location="'Sluten primärvård'!A1" display="Sluten primärvård" xr:uid="{6DE03341-F89A-423F-A951-BABCA756A9A8}"/>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15">
    <tabColor theme="6"/>
  </sheetPr>
  <dimension ref="A1:I34"/>
  <sheetViews>
    <sheetView showGridLines="0" showRowColHeaders="0" workbookViewId="0"/>
  </sheetViews>
  <sheetFormatPr defaultRowHeight="16.5" x14ac:dyDescent="0.3"/>
  <cols>
    <col min="1" max="1" width="59.5" style="2" customWidth="1"/>
    <col min="3" max="3" width="50.25" customWidth="1"/>
    <col min="4" max="4" width="13.25" customWidth="1"/>
    <col min="5" max="5" width="8.75" customWidth="1"/>
    <col min="6" max="6" width="9.75" customWidth="1"/>
    <col min="7" max="7" width="13.25" customWidth="1"/>
    <col min="8" max="8" width="8.75" customWidth="1"/>
    <col min="9" max="9" width="9.75" customWidth="1"/>
    <col min="11" max="12" width="8"/>
    <col min="13" max="13" width="31.875" customWidth="1"/>
    <col min="14" max="14" width="11.625" bestFit="1" customWidth="1"/>
    <col min="15" max="15" width="7.75" bestFit="1" customWidth="1"/>
    <col min="16" max="16" width="8.625" bestFit="1" customWidth="1"/>
    <col min="17" max="17" width="11.625" bestFit="1" customWidth="1"/>
    <col min="18" max="18" width="7.75" bestFit="1" customWidth="1"/>
    <col min="19" max="19" width="8.625" bestFit="1" customWidth="1"/>
  </cols>
  <sheetData>
    <row r="1" spans="1:9" ht="35.25" x14ac:dyDescent="0.5">
      <c r="A1" s="3" t="s">
        <v>8</v>
      </c>
    </row>
    <row r="2" spans="1:9" x14ac:dyDescent="0.3">
      <c r="A2" s="94"/>
      <c r="C2" s="141" t="s">
        <v>322</v>
      </c>
      <c r="D2" s="141">
        <v>2020</v>
      </c>
      <c r="E2" s="141"/>
      <c r="F2" s="141"/>
      <c r="G2" s="141">
        <v>2021</v>
      </c>
      <c r="H2" s="168"/>
      <c r="I2" s="168"/>
    </row>
    <row r="3" spans="1:9" x14ac:dyDescent="0.3">
      <c r="A3" s="94"/>
      <c r="C3" s="141"/>
      <c r="D3" s="141" t="s">
        <v>315</v>
      </c>
      <c r="E3" s="141" t="s">
        <v>316</v>
      </c>
      <c r="F3" s="248" t="s">
        <v>26</v>
      </c>
      <c r="G3" s="141" t="s">
        <v>315</v>
      </c>
      <c r="H3" s="141" t="s">
        <v>316</v>
      </c>
      <c r="I3" s="141" t="s">
        <v>26</v>
      </c>
    </row>
    <row r="4" spans="1:9" x14ac:dyDescent="0.3">
      <c r="A4" s="16" t="s">
        <v>14</v>
      </c>
      <c r="C4" s="27" t="s">
        <v>317</v>
      </c>
      <c r="D4" s="27">
        <v>6100057</v>
      </c>
      <c r="E4" s="27">
        <v>989200</v>
      </c>
      <c r="F4" s="114">
        <v>7089257</v>
      </c>
      <c r="G4" s="27">
        <v>5820865</v>
      </c>
      <c r="H4" s="27">
        <v>1062863</v>
      </c>
      <c r="I4" s="27">
        <v>6883728</v>
      </c>
    </row>
    <row r="5" spans="1:9" x14ac:dyDescent="0.3">
      <c r="A5" s="17" t="s">
        <v>0</v>
      </c>
      <c r="C5" s="142" t="s">
        <v>112</v>
      </c>
      <c r="D5" s="142">
        <v>210405</v>
      </c>
      <c r="E5" s="142">
        <v>70332</v>
      </c>
      <c r="F5" s="249">
        <v>280737</v>
      </c>
      <c r="G5" s="142">
        <v>156029</v>
      </c>
      <c r="H5" s="142">
        <v>46274</v>
      </c>
      <c r="I5" s="142">
        <v>202303</v>
      </c>
    </row>
    <row r="6" spans="1:9" x14ac:dyDescent="0.3">
      <c r="A6" s="17" t="s">
        <v>2</v>
      </c>
      <c r="C6" s="28" t="s">
        <v>387</v>
      </c>
      <c r="D6" s="28">
        <v>2638558.0000000005</v>
      </c>
      <c r="E6" s="28">
        <v>457878.8</v>
      </c>
      <c r="F6" s="117">
        <v>3096436.8000000003</v>
      </c>
      <c r="G6" s="28">
        <v>2459572.4</v>
      </c>
      <c r="H6" s="28">
        <v>467680.60000000003</v>
      </c>
      <c r="I6" s="28">
        <v>2927253</v>
      </c>
    </row>
    <row r="7" spans="1:9" x14ac:dyDescent="0.3">
      <c r="A7" s="17" t="s">
        <v>4</v>
      </c>
      <c r="C7" s="142" t="s">
        <v>318</v>
      </c>
      <c r="D7" s="142">
        <v>8282689</v>
      </c>
      <c r="E7" s="142">
        <v>128221</v>
      </c>
      <c r="F7" s="249">
        <v>8410910</v>
      </c>
      <c r="G7" s="142">
        <v>9100288</v>
      </c>
      <c r="H7" s="142">
        <v>152082</v>
      </c>
      <c r="I7" s="142">
        <v>9252370</v>
      </c>
    </row>
    <row r="8" spans="1:9" x14ac:dyDescent="0.3">
      <c r="A8" s="17" t="s">
        <v>6</v>
      </c>
      <c r="C8" s="28" t="s">
        <v>445</v>
      </c>
      <c r="D8" s="28">
        <v>3742916.5333333341</v>
      </c>
      <c r="E8" s="28">
        <v>474983.53333333333</v>
      </c>
      <c r="F8" s="117">
        <v>4217900.0666666673</v>
      </c>
      <c r="G8" s="28">
        <v>3672944.1333333333</v>
      </c>
      <c r="H8" s="28">
        <v>487972.4</v>
      </c>
      <c r="I8" s="28">
        <v>4160916.5333333332</v>
      </c>
    </row>
    <row r="9" spans="1:9" x14ac:dyDescent="0.3">
      <c r="A9" s="17" t="s">
        <v>8</v>
      </c>
      <c r="C9" s="142" t="s">
        <v>320</v>
      </c>
      <c r="D9" s="149">
        <v>0.37910795866435759</v>
      </c>
      <c r="E9" s="149">
        <v>0.38474753468395922</v>
      </c>
      <c r="F9" s="251">
        <v>0.37991602109378247</v>
      </c>
      <c r="G9" s="149">
        <v>0.38406769839686489</v>
      </c>
      <c r="H9" s="149">
        <v>0.39661602141498564</v>
      </c>
      <c r="I9" s="149">
        <v>0.3860307056953885</v>
      </c>
    </row>
    <row r="10" spans="1:9" x14ac:dyDescent="0.3">
      <c r="A10" s="21" t="s">
        <v>94</v>
      </c>
      <c r="C10" s="27" t="s">
        <v>439</v>
      </c>
      <c r="D10" s="27">
        <v>254.21360506662549</v>
      </c>
      <c r="E10" s="27">
        <v>44.1146339900735</v>
      </c>
      <c r="F10" s="114">
        <v>298.32823905669898</v>
      </c>
      <c r="G10" s="27">
        <v>235.31340296887026</v>
      </c>
      <c r="H10" s="27">
        <v>44.744165078662874</v>
      </c>
      <c r="I10" s="27">
        <v>280.05756804753315</v>
      </c>
    </row>
    <row r="11" spans="1:9" x14ac:dyDescent="0.3">
      <c r="A11" s="21" t="s">
        <v>95</v>
      </c>
      <c r="C11" s="142" t="s">
        <v>440</v>
      </c>
      <c r="D11" s="142">
        <v>360.61375395278139</v>
      </c>
      <c r="E11" s="142">
        <v>45.762600767521619</v>
      </c>
      <c r="F11" s="249">
        <v>406.37635472030303</v>
      </c>
      <c r="G11" s="142">
        <v>351.39969164120345</v>
      </c>
      <c r="H11" s="142">
        <v>46.685532005029316</v>
      </c>
      <c r="I11" s="142">
        <v>398.08522364623275</v>
      </c>
    </row>
    <row r="12" spans="1:9" x14ac:dyDescent="0.3">
      <c r="A12" s="21" t="s">
        <v>96</v>
      </c>
      <c r="C12" s="27" t="s">
        <v>446</v>
      </c>
      <c r="D12" s="27"/>
      <c r="E12" s="27"/>
      <c r="F12" s="114">
        <v>8365.5170710599996</v>
      </c>
      <c r="G12" s="27"/>
      <c r="H12" s="27"/>
      <c r="I12" s="27">
        <v>8255.0041770280004</v>
      </c>
    </row>
    <row r="13" spans="1:9" x14ac:dyDescent="0.3">
      <c r="A13" s="21" t="s">
        <v>97</v>
      </c>
      <c r="C13" s="142" t="s">
        <v>441</v>
      </c>
      <c r="D13" s="142"/>
      <c r="E13" s="142"/>
      <c r="F13" s="249">
        <v>966.04759883999998</v>
      </c>
      <c r="G13" s="142"/>
      <c r="H13" s="142"/>
      <c r="I13" s="142">
        <v>990.18825850200005</v>
      </c>
    </row>
    <row r="14" spans="1:9" x14ac:dyDescent="0.3">
      <c r="A14" s="21" t="s">
        <v>98</v>
      </c>
      <c r="C14" s="27" t="s">
        <v>442</v>
      </c>
      <c r="D14" s="27"/>
      <c r="E14" s="27"/>
      <c r="F14" s="114">
        <v>59.878089426499997</v>
      </c>
      <c r="G14" s="27"/>
      <c r="H14" s="27"/>
      <c r="I14" s="27">
        <v>70.182346813500004</v>
      </c>
    </row>
    <row r="15" spans="1:9" x14ac:dyDescent="0.3">
      <c r="A15" s="122" t="s">
        <v>99</v>
      </c>
      <c r="C15" s="142" t="s">
        <v>319</v>
      </c>
      <c r="D15" s="142"/>
      <c r="E15" s="142"/>
      <c r="F15" s="249">
        <v>10379295</v>
      </c>
      <c r="G15" s="142"/>
      <c r="H15" s="142"/>
      <c r="I15" s="142">
        <v>10452326</v>
      </c>
    </row>
    <row r="16" spans="1:9" x14ac:dyDescent="0.3">
      <c r="A16" s="21" t="s">
        <v>100</v>
      </c>
      <c r="C16" s="27" t="s">
        <v>443</v>
      </c>
      <c r="D16" s="27"/>
      <c r="E16" s="27"/>
      <c r="F16" s="114">
        <f t="shared" ref="F16" si="0">(F12*1000000)/F15</f>
        <v>805.98124160263285</v>
      </c>
      <c r="G16" s="27"/>
      <c r="H16" s="27"/>
      <c r="I16" s="27">
        <f t="shared" ref="I16" si="1">(I12*1000000)/I15</f>
        <v>789.77676136660887</v>
      </c>
    </row>
    <row r="17" spans="1:9" x14ac:dyDescent="0.3">
      <c r="A17" s="21" t="s">
        <v>101</v>
      </c>
      <c r="C17" s="143" t="s">
        <v>444</v>
      </c>
      <c r="D17" s="143"/>
      <c r="E17" s="143"/>
      <c r="F17" s="250">
        <f>(F12*1000000)/F8</f>
        <v>1983.3369541329891</v>
      </c>
      <c r="G17" s="143"/>
      <c r="H17" s="143"/>
      <c r="I17" s="143">
        <f>(I12*1000000)/I8</f>
        <v>1983.9389016570519</v>
      </c>
    </row>
    <row r="18" spans="1:9" x14ac:dyDescent="0.3">
      <c r="A18" s="21" t="s">
        <v>102</v>
      </c>
    </row>
    <row r="19" spans="1:9" ht="15" customHeight="1" x14ac:dyDescent="0.3">
      <c r="A19" s="21" t="s">
        <v>103</v>
      </c>
      <c r="C19" s="52" t="s">
        <v>478</v>
      </c>
    </row>
    <row r="20" spans="1:9" x14ac:dyDescent="0.3">
      <c r="A20" s="21" t="s">
        <v>104</v>
      </c>
      <c r="C20" s="52" t="s">
        <v>447</v>
      </c>
    </row>
    <row r="21" spans="1:9" x14ac:dyDescent="0.3">
      <c r="A21" s="21" t="s">
        <v>105</v>
      </c>
    </row>
    <row r="22" spans="1:9" x14ac:dyDescent="0.3">
      <c r="A22" s="17" t="s">
        <v>10</v>
      </c>
      <c r="C22" s="337" t="s">
        <v>406</v>
      </c>
      <c r="D22" s="337"/>
      <c r="E22" s="337"/>
      <c r="F22" s="337"/>
      <c r="G22" s="337"/>
    </row>
    <row r="23" spans="1:9" x14ac:dyDescent="0.3">
      <c r="A23" s="17" t="s">
        <v>12</v>
      </c>
      <c r="C23" s="337"/>
      <c r="D23" s="337"/>
      <c r="E23" s="337"/>
      <c r="F23" s="337"/>
      <c r="G23" s="337"/>
    </row>
    <row r="24" spans="1:9" x14ac:dyDescent="0.3">
      <c r="A24" s="17" t="s">
        <v>13</v>
      </c>
      <c r="C24" s="337"/>
      <c r="D24" s="337"/>
      <c r="E24" s="337"/>
      <c r="F24" s="337"/>
      <c r="G24" s="337"/>
    </row>
    <row r="25" spans="1:9" x14ac:dyDescent="0.3">
      <c r="A25" s="17" t="s">
        <v>1</v>
      </c>
      <c r="C25" s="337"/>
      <c r="D25" s="337"/>
      <c r="E25" s="337"/>
      <c r="F25" s="337"/>
      <c r="G25" s="337"/>
    </row>
    <row r="26" spans="1:9" x14ac:dyDescent="0.3">
      <c r="A26" s="17" t="s">
        <v>3</v>
      </c>
      <c r="C26" s="337"/>
      <c r="D26" s="337"/>
      <c r="E26" s="337"/>
      <c r="F26" s="337"/>
      <c r="G26" s="337"/>
    </row>
    <row r="27" spans="1:9" x14ac:dyDescent="0.3">
      <c r="A27" s="17" t="s">
        <v>5</v>
      </c>
      <c r="C27" s="337"/>
      <c r="D27" s="337"/>
      <c r="E27" s="337"/>
      <c r="F27" s="337"/>
      <c r="G27" s="337"/>
    </row>
    <row r="28" spans="1:9" x14ac:dyDescent="0.3">
      <c r="A28" s="17" t="s">
        <v>7</v>
      </c>
      <c r="C28" s="337"/>
      <c r="D28" s="337"/>
      <c r="E28" s="337"/>
      <c r="F28" s="337"/>
      <c r="G28" s="337"/>
    </row>
    <row r="29" spans="1:9" x14ac:dyDescent="0.3">
      <c r="A29" s="17" t="s">
        <v>9</v>
      </c>
    </row>
    <row r="30" spans="1:9" x14ac:dyDescent="0.3">
      <c r="A30" s="119" t="s">
        <v>11</v>
      </c>
    </row>
    <row r="31" spans="1:9" x14ac:dyDescent="0.3">
      <c r="A31" s="120"/>
    </row>
    <row r="32" spans="1:9" x14ac:dyDescent="0.3">
      <c r="A32" s="120"/>
    </row>
    <row r="33" spans="1:1" x14ac:dyDescent="0.3">
      <c r="A33" s="120"/>
    </row>
    <row r="34" spans="1:1" x14ac:dyDescent="0.3">
      <c r="A34" s="120"/>
    </row>
  </sheetData>
  <mergeCells count="1">
    <mergeCell ref="C22:G28"/>
  </mergeCells>
  <hyperlinks>
    <hyperlink ref="A28" location="'Regional utveckling'!A1" display="Regional utveckling" xr:uid="{00000000-0004-0000-1B00-000000000000}"/>
    <hyperlink ref="A27" location="'Läkemedel'!A1" display="Läkemedel" xr:uid="{00000000-0004-0000-1B00-000001000000}"/>
    <hyperlink ref="A26" location="'Övrig hälso- och sjukvård'!A1" display="Övrig hälso- och sjukvård" xr:uid="{00000000-0004-0000-1B00-000002000000}"/>
    <hyperlink ref="A25" location="'Tandvård'!A1" display="Tandvård" xr:uid="{00000000-0004-0000-1B00-000003000000}"/>
    <hyperlink ref="A24" location="'Specialiserad psykiatrisk vård'!A1" display="Specialiserad psykiatrisk vård" xr:uid="{00000000-0004-0000-1B00-000004000000}"/>
    <hyperlink ref="A23" location="'Specialiserad somatisk vård'!A1" display="Specialiserad somatisk vård" xr:uid="{00000000-0004-0000-1B00-000005000000}"/>
    <hyperlink ref="A22" location="'Vårdcentraler'!A1" display="Vårdcentraler" xr:uid="{00000000-0004-0000-1B00-000006000000}"/>
    <hyperlink ref="A9" location="'Primärvård'!A1" display="Primärvård" xr:uid="{00000000-0004-0000-1B00-000007000000}"/>
    <hyperlink ref="A8" location="'Vårdplatser'!A1" display="Vårdplatser" xr:uid="{00000000-0004-0000-1B00-000008000000}"/>
    <hyperlink ref="A7" location="'Hälso- och sjukvård'!A1" display="Hälso- och sjukvård" xr:uid="{00000000-0004-0000-1B00-000009000000}"/>
    <hyperlink ref="A6" location="'Kostnader och intäkter'!A1" display="Kostnader för" xr:uid="{00000000-0004-0000-1B00-00000A000000}"/>
    <hyperlink ref="A5" location="'Regionernas ekonomi'!A1" display="Regionernas ekonomi" xr:uid="{00000000-0004-0000-1B00-00000B000000}"/>
    <hyperlink ref="A29" location="'Trafik och infrastruktur'!A1" display="Trafik och infrastruktur, samt allmän regional utveckling" xr:uid="{00000000-0004-0000-1B00-00000C000000}"/>
    <hyperlink ref="A30" location="'Utbildning och kultur'!A1" display="Utbildning och kultur" xr:uid="{00000000-0004-0000-1B00-00000D000000}"/>
    <hyperlink ref="A4" location="Innehåll!A1" display="Innehåll" xr:uid="{00000000-0004-0000-1B00-00000E000000}"/>
    <hyperlink ref="A10" location="'Primärvård 1'!A1" display="Primärvård 1" xr:uid="{17D7D001-4120-44F8-AB68-3641A466802F}"/>
    <hyperlink ref="A11" location="'Primärvård 2'!A1" display="Primärvård 2" xr:uid="{B20CB2A7-D8AB-46B9-897C-DD0FD3F0CD58}"/>
    <hyperlink ref="A12" location="'Primärvård 3'!A1" display="Primärvård 3" xr:uid="{8C89BABC-E10F-4E88-BD04-BCCC6B3266E9}"/>
    <hyperlink ref="A13" location="'Primärvård 4'!A1" display="Primärvård 4" xr:uid="{FBACE3AC-584E-44A2-8175-E8C033BD3645}"/>
    <hyperlink ref="A14" location="'Allmänläkarvård'!A1" display="Allmänläkarvård" xr:uid="{B2F2E2BF-DEEA-46ED-AC85-02CCAFDA9C68}"/>
    <hyperlink ref="A15" location="'Sjuksköterskevård'!A1" display="Sjuksköterskevård" xr:uid="{A2EAD625-D11D-4099-B702-2EE9ABC56E2C}"/>
    <hyperlink ref="A16" location="'Mödrahälsovård'!A1" display="Mödrahälsovård" xr:uid="{299ADCBD-B759-4078-BB53-AB0ABBCCF452}"/>
    <hyperlink ref="A17" location="'Barnhälsovård'!A1" display="Barnhälsovård" xr:uid="{0F951532-8C05-4BA5-BB81-61F25A1306EE}"/>
    <hyperlink ref="A18" location="'Fysio- och arbetsterapi'!A1" display="Fysio- och arbetsterapi" xr:uid="{A002A7D6-1073-4544-92FF-06082D10C028}"/>
    <hyperlink ref="A19" location="'Primärvårdsansluten hemsjukvård'!A1" display="Primärvårdsansluten hemsjukvård" xr:uid="{29C0FCB3-0112-4F61-A6BC-AA66A5757763}"/>
    <hyperlink ref="A20" location="'Övrig primärvård'!A1" display="Övrig primärvård" xr:uid="{18D9B36E-8B7B-43A8-8869-A17AEE145721}"/>
    <hyperlink ref="A21" location="'Sluten primärvård'!A1" display="Sluten primärvård" xr:uid="{4104A620-AFF6-4BD3-A6A6-58C51142AA71}"/>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6">
    <tabColor theme="6"/>
  </sheetPr>
  <dimension ref="A1:K34"/>
  <sheetViews>
    <sheetView showGridLines="0" showRowColHeaders="0" workbookViewId="0"/>
  </sheetViews>
  <sheetFormatPr defaultRowHeight="16.5" x14ac:dyDescent="0.3"/>
  <cols>
    <col min="1" max="1" width="59.5" style="2" customWidth="1"/>
    <col min="3" max="3" width="43.875" customWidth="1"/>
    <col min="4" max="4" width="15.5" bestFit="1" customWidth="1"/>
    <col min="5" max="5" width="12.375" bestFit="1" customWidth="1"/>
    <col min="6" max="6" width="6.375" bestFit="1" customWidth="1"/>
    <col min="7" max="7" width="9.75" bestFit="1" customWidth="1"/>
    <col min="8" max="8" width="15.5" bestFit="1" customWidth="1"/>
    <col min="9" max="9" width="12.375" bestFit="1" customWidth="1"/>
    <col min="10" max="10" width="6.375" bestFit="1" customWidth="1"/>
    <col min="11" max="11" width="9.75" bestFit="1" customWidth="1"/>
    <col min="13" max="13" width="8"/>
    <col min="14" max="14" width="37.125" customWidth="1"/>
    <col min="15" max="29" width="8.625" bestFit="1" customWidth="1"/>
    <col min="30" max="30" width="9.25" bestFit="1" customWidth="1"/>
    <col min="31" max="46" width="8.625" bestFit="1" customWidth="1"/>
  </cols>
  <sheetData>
    <row r="1" spans="1:11" ht="35.25" x14ac:dyDescent="0.5">
      <c r="A1" s="3" t="s">
        <v>8</v>
      </c>
    </row>
    <row r="2" spans="1:11" x14ac:dyDescent="0.3">
      <c r="A2" s="94"/>
      <c r="C2" s="141" t="s">
        <v>323</v>
      </c>
      <c r="D2" s="141">
        <v>2020</v>
      </c>
      <c r="E2" s="141"/>
      <c r="F2" s="141"/>
      <c r="G2" s="141"/>
      <c r="H2" s="141">
        <v>2021</v>
      </c>
      <c r="I2" s="141"/>
      <c r="J2" s="141"/>
      <c r="K2" s="141"/>
    </row>
    <row r="3" spans="1:11" x14ac:dyDescent="0.3">
      <c r="A3" s="94"/>
      <c r="C3" s="141"/>
      <c r="D3" s="141" t="s">
        <v>313</v>
      </c>
      <c r="E3" s="141" t="s">
        <v>315</v>
      </c>
      <c r="F3" s="141" t="s">
        <v>316</v>
      </c>
      <c r="G3" s="248" t="s">
        <v>26</v>
      </c>
      <c r="H3" s="141" t="s">
        <v>313</v>
      </c>
      <c r="I3" s="141" t="s">
        <v>315</v>
      </c>
      <c r="J3" s="141" t="s">
        <v>316</v>
      </c>
      <c r="K3" s="141" t="s">
        <v>26</v>
      </c>
    </row>
    <row r="4" spans="1:11" x14ac:dyDescent="0.3">
      <c r="A4" s="16" t="s">
        <v>14</v>
      </c>
      <c r="C4" s="27" t="s">
        <v>317</v>
      </c>
      <c r="D4" s="27">
        <v>102803</v>
      </c>
      <c r="E4" s="27">
        <v>1967360</v>
      </c>
      <c r="F4" s="27">
        <v>36225</v>
      </c>
      <c r="G4" s="114">
        <v>2106388</v>
      </c>
      <c r="H4" s="27">
        <v>96812</v>
      </c>
      <c r="I4" s="27">
        <v>1938481</v>
      </c>
      <c r="J4" s="27">
        <v>40127</v>
      </c>
      <c r="K4" s="27">
        <v>2075420</v>
      </c>
    </row>
    <row r="5" spans="1:11" x14ac:dyDescent="0.3">
      <c r="A5" s="17" t="s">
        <v>0</v>
      </c>
      <c r="C5" s="142" t="s">
        <v>112</v>
      </c>
      <c r="D5" s="142">
        <v>7</v>
      </c>
      <c r="E5" s="142">
        <v>1850</v>
      </c>
      <c r="F5" s="142">
        <v>67</v>
      </c>
      <c r="G5" s="249">
        <v>1924</v>
      </c>
      <c r="H5" s="142">
        <v>7</v>
      </c>
      <c r="I5" s="142">
        <v>1779</v>
      </c>
      <c r="J5" s="142">
        <v>38</v>
      </c>
      <c r="K5" s="142">
        <v>1824</v>
      </c>
    </row>
    <row r="6" spans="1:11" x14ac:dyDescent="0.3">
      <c r="A6" s="17" t="s">
        <v>2</v>
      </c>
      <c r="C6" s="28" t="s">
        <v>387</v>
      </c>
      <c r="D6" s="28">
        <v>103038</v>
      </c>
      <c r="E6" s="28">
        <v>788810.4</v>
      </c>
      <c r="F6" s="28">
        <v>14544.800000000001</v>
      </c>
      <c r="G6" s="117">
        <v>906393.20000000007</v>
      </c>
      <c r="H6" s="28">
        <v>97086</v>
      </c>
      <c r="I6" s="28">
        <v>777203.20000000007</v>
      </c>
      <c r="J6" s="28">
        <v>16082.000000000002</v>
      </c>
      <c r="K6" s="28">
        <v>890371.20000000007</v>
      </c>
    </row>
    <row r="7" spans="1:11" x14ac:dyDescent="0.3">
      <c r="A7" s="17" t="s">
        <v>4</v>
      </c>
      <c r="C7" s="142" t="s">
        <v>318</v>
      </c>
      <c r="D7" s="142">
        <v>8096</v>
      </c>
      <c r="E7" s="142">
        <v>149123</v>
      </c>
      <c r="F7" s="142">
        <v>2275</v>
      </c>
      <c r="G7" s="249">
        <v>159494</v>
      </c>
      <c r="H7" s="142">
        <v>8698</v>
      </c>
      <c r="I7" s="142">
        <v>133372</v>
      </c>
      <c r="J7" s="142">
        <v>5673</v>
      </c>
      <c r="K7" s="142">
        <v>147743</v>
      </c>
    </row>
    <row r="8" spans="1:11" x14ac:dyDescent="0.3">
      <c r="A8" s="17" t="s">
        <v>6</v>
      </c>
      <c r="C8" s="28" t="s">
        <v>445</v>
      </c>
      <c r="D8" s="28">
        <v>105736.66666666667</v>
      </c>
      <c r="E8" s="28">
        <v>808693.46666666667</v>
      </c>
      <c r="F8" s="28">
        <v>14848.133333333335</v>
      </c>
      <c r="G8" s="117">
        <v>929278.26666666672</v>
      </c>
      <c r="H8" s="28">
        <v>99985.333333333328</v>
      </c>
      <c r="I8" s="28">
        <v>794986.13333333342</v>
      </c>
      <c r="J8" s="28">
        <v>16838.400000000001</v>
      </c>
      <c r="K8" s="28">
        <v>911809.8666666667</v>
      </c>
    </row>
    <row r="9" spans="1:11" x14ac:dyDescent="0.3">
      <c r="A9" s="17" t="s">
        <v>8</v>
      </c>
      <c r="C9" s="142" t="s">
        <v>320</v>
      </c>
      <c r="D9" s="149">
        <v>0.34858440663489632</v>
      </c>
      <c r="E9" s="149">
        <v>0.29793777437589875</v>
      </c>
      <c r="F9" s="149">
        <v>4.336685493869679E-2</v>
      </c>
      <c r="G9" s="251">
        <v>0.29603138974125837</v>
      </c>
      <c r="H9" s="149">
        <v>0.33862461113743586</v>
      </c>
      <c r="I9" s="149">
        <v>0.28604971628593434</v>
      </c>
      <c r="J9" s="149">
        <v>0.14019319822735646</v>
      </c>
      <c r="K9" s="149">
        <v>0.28568665535379817</v>
      </c>
    </row>
    <row r="10" spans="1:11" x14ac:dyDescent="0.3">
      <c r="A10" s="21" t="s">
        <v>94</v>
      </c>
      <c r="C10" s="27" t="s">
        <v>439</v>
      </c>
      <c r="D10" s="113">
        <v>9.9272638459548546</v>
      </c>
      <c r="E10" s="113">
        <v>75.998456542568647</v>
      </c>
      <c r="F10" s="113">
        <v>1.4013283175784099</v>
      </c>
      <c r="G10" s="114">
        <v>87.32704870610192</v>
      </c>
      <c r="H10" s="113">
        <v>9.2884588559522552</v>
      </c>
      <c r="I10" s="113">
        <v>74.356961311769282</v>
      </c>
      <c r="J10" s="113">
        <v>1.5386049000002489</v>
      </c>
      <c r="K10" s="27">
        <v>85.184025067721763</v>
      </c>
    </row>
    <row r="11" spans="1:11" x14ac:dyDescent="0.3">
      <c r="A11" s="21" t="s">
        <v>95</v>
      </c>
      <c r="C11" s="142" t="s">
        <v>440</v>
      </c>
      <c r="D11" s="252">
        <v>10.187268660026204</v>
      </c>
      <c r="E11" s="252">
        <v>77.914103671460026</v>
      </c>
      <c r="F11" s="252">
        <v>1.4305531669861329</v>
      </c>
      <c r="G11" s="249">
        <v>89.531925498472361</v>
      </c>
      <c r="H11" s="252">
        <v>9.5658452801159601</v>
      </c>
      <c r="I11" s="252">
        <v>76.058298730190145</v>
      </c>
      <c r="J11" s="252">
        <v>1.6109715674769427</v>
      </c>
      <c r="K11" s="142">
        <v>87.235115577783048</v>
      </c>
    </row>
    <row r="12" spans="1:11" x14ac:dyDescent="0.3">
      <c r="A12" s="21" t="s">
        <v>96</v>
      </c>
      <c r="C12" s="27" t="s">
        <v>446</v>
      </c>
      <c r="D12" s="27"/>
      <c r="E12" s="27"/>
      <c r="F12" s="27"/>
      <c r="G12" s="114">
        <v>2359.0424459773503</v>
      </c>
      <c r="H12" s="27"/>
      <c r="I12" s="27"/>
      <c r="J12" s="27"/>
      <c r="K12" s="27">
        <v>2396.8908298440638</v>
      </c>
    </row>
    <row r="13" spans="1:11" x14ac:dyDescent="0.3">
      <c r="A13" s="21" t="s">
        <v>97</v>
      </c>
      <c r="C13" s="142" t="s">
        <v>441</v>
      </c>
      <c r="D13" s="142"/>
      <c r="E13" s="142"/>
      <c r="F13" s="142"/>
      <c r="G13" s="249">
        <v>108.01218726264999</v>
      </c>
      <c r="H13" s="142"/>
      <c r="I13" s="142"/>
      <c r="J13" s="142"/>
      <c r="K13" s="142">
        <v>111.75060529593601</v>
      </c>
    </row>
    <row r="14" spans="1:11" x14ac:dyDescent="0.3">
      <c r="A14" s="21" t="s">
        <v>98</v>
      </c>
      <c r="C14" s="27" t="s">
        <v>442</v>
      </c>
      <c r="D14" s="27"/>
      <c r="E14" s="27"/>
      <c r="F14" s="27"/>
      <c r="G14" s="114">
        <v>9.9735771776900002</v>
      </c>
      <c r="H14" s="27"/>
      <c r="I14" s="27"/>
      <c r="J14" s="27"/>
      <c r="K14" s="27">
        <v>8.58443648125</v>
      </c>
    </row>
    <row r="15" spans="1:11" x14ac:dyDescent="0.3">
      <c r="A15" s="21" t="s">
        <v>99</v>
      </c>
      <c r="C15" s="142" t="s">
        <v>448</v>
      </c>
      <c r="D15" s="142"/>
      <c r="E15" s="142"/>
      <c r="F15" s="142"/>
      <c r="G15" s="249">
        <v>2549029</v>
      </c>
      <c r="H15" s="142"/>
      <c r="I15" s="142"/>
      <c r="J15" s="142"/>
      <c r="K15" s="142">
        <v>2558522</v>
      </c>
    </row>
    <row r="16" spans="1:11" x14ac:dyDescent="0.3">
      <c r="A16" s="122" t="s">
        <v>100</v>
      </c>
      <c r="C16" s="27" t="s">
        <v>449</v>
      </c>
      <c r="D16" s="27"/>
      <c r="E16" s="27"/>
      <c r="F16" s="27"/>
      <c r="G16" s="114">
        <f t="shared" ref="G16:K16" si="0">(G12*1000000)/G15</f>
        <v>925.46708804699756</v>
      </c>
      <c r="H16" s="27"/>
      <c r="I16" s="27"/>
      <c r="J16" s="27"/>
      <c r="K16" s="27">
        <f t="shared" si="0"/>
        <v>936.82635124656497</v>
      </c>
    </row>
    <row r="17" spans="1:11" x14ac:dyDescent="0.3">
      <c r="A17" s="21" t="s">
        <v>101</v>
      </c>
      <c r="C17" s="143" t="s">
        <v>444</v>
      </c>
      <c r="D17" s="143"/>
      <c r="E17" s="143"/>
      <c r="F17" s="143"/>
      <c r="G17" s="250">
        <f t="shared" ref="G17:K17" si="1">(G12*1000000)/G8</f>
        <v>2538.5748602937483</v>
      </c>
      <c r="H17" s="143"/>
      <c r="I17" s="143"/>
      <c r="J17" s="143"/>
      <c r="K17" s="143">
        <f t="shared" si="1"/>
        <v>2628.7178034237077</v>
      </c>
    </row>
    <row r="18" spans="1:11" x14ac:dyDescent="0.3">
      <c r="A18" s="21" t="s">
        <v>102</v>
      </c>
    </row>
    <row r="19" spans="1:11" x14ac:dyDescent="0.3">
      <c r="A19" s="21" t="s">
        <v>103</v>
      </c>
      <c r="C19" s="338" t="s">
        <v>478</v>
      </c>
      <c r="D19" s="339"/>
      <c r="E19" s="339"/>
      <c r="F19" s="339"/>
      <c r="G19" s="339"/>
      <c r="H19" s="339"/>
      <c r="I19" s="339"/>
      <c r="J19" s="339"/>
      <c r="K19" s="339"/>
    </row>
    <row r="20" spans="1:11" x14ac:dyDescent="0.3">
      <c r="A20" s="21" t="s">
        <v>104</v>
      </c>
      <c r="C20" s="339"/>
      <c r="D20" s="339"/>
      <c r="E20" s="339"/>
      <c r="F20" s="339"/>
      <c r="G20" s="339"/>
      <c r="H20" s="339"/>
      <c r="I20" s="339"/>
      <c r="J20" s="339"/>
      <c r="K20" s="339"/>
    </row>
    <row r="21" spans="1:11" x14ac:dyDescent="0.3">
      <c r="A21" s="21" t="s">
        <v>105</v>
      </c>
      <c r="C21" s="311"/>
      <c r="D21" s="311"/>
      <c r="E21" s="311"/>
      <c r="F21" s="311"/>
      <c r="G21" s="311"/>
      <c r="H21" s="311"/>
      <c r="I21" s="311"/>
      <c r="J21" s="311"/>
      <c r="K21" s="311"/>
    </row>
    <row r="22" spans="1:11" x14ac:dyDescent="0.3">
      <c r="A22" s="17" t="s">
        <v>10</v>
      </c>
      <c r="C22" s="52" t="s">
        <v>447</v>
      </c>
      <c r="D22" s="104"/>
      <c r="E22" s="104"/>
      <c r="F22" s="104"/>
      <c r="G22" s="104"/>
      <c r="H22" s="104"/>
    </row>
    <row r="23" spans="1:11" x14ac:dyDescent="0.3">
      <c r="A23" s="17" t="s">
        <v>12</v>
      </c>
      <c r="C23" s="338" t="s">
        <v>407</v>
      </c>
      <c r="D23" s="338"/>
      <c r="E23" s="338"/>
      <c r="F23" s="338"/>
      <c r="G23" s="338"/>
      <c r="H23" s="338"/>
    </row>
    <row r="24" spans="1:11" x14ac:dyDescent="0.3">
      <c r="A24" s="17" t="s">
        <v>13</v>
      </c>
      <c r="C24" s="338"/>
      <c r="D24" s="338"/>
      <c r="E24" s="338"/>
      <c r="F24" s="338"/>
      <c r="G24" s="338"/>
      <c r="H24" s="338"/>
    </row>
    <row r="25" spans="1:11" ht="15" customHeight="1" x14ac:dyDescent="0.3">
      <c r="A25" s="17" t="s">
        <v>1</v>
      </c>
      <c r="C25" s="338"/>
      <c r="D25" s="338"/>
      <c r="E25" s="338"/>
      <c r="F25" s="338"/>
      <c r="G25" s="338"/>
      <c r="H25" s="338"/>
    </row>
    <row r="26" spans="1:11" x14ac:dyDescent="0.3">
      <c r="A26" s="17" t="s">
        <v>3</v>
      </c>
      <c r="C26" s="338"/>
      <c r="D26" s="338"/>
      <c r="E26" s="338"/>
      <c r="F26" s="338"/>
      <c r="G26" s="338"/>
      <c r="H26" s="338"/>
    </row>
    <row r="27" spans="1:11" x14ac:dyDescent="0.3">
      <c r="A27" s="17" t="s">
        <v>5</v>
      </c>
      <c r="C27" s="338"/>
      <c r="D27" s="338"/>
      <c r="E27" s="338"/>
      <c r="F27" s="338"/>
      <c r="G27" s="338"/>
      <c r="H27" s="338"/>
    </row>
    <row r="28" spans="1:11" x14ac:dyDescent="0.3">
      <c r="A28" s="17" t="s">
        <v>7</v>
      </c>
      <c r="C28" s="338"/>
      <c r="D28" s="338"/>
      <c r="E28" s="338"/>
      <c r="F28" s="338"/>
      <c r="G28" s="338"/>
      <c r="H28" s="338"/>
    </row>
    <row r="29" spans="1:11" x14ac:dyDescent="0.3">
      <c r="A29" s="17" t="s">
        <v>9</v>
      </c>
    </row>
    <row r="30" spans="1:11" x14ac:dyDescent="0.3">
      <c r="A30" s="119" t="s">
        <v>11</v>
      </c>
    </row>
    <row r="31" spans="1:11" x14ac:dyDescent="0.3">
      <c r="A31" s="120"/>
    </row>
    <row r="32" spans="1:11" x14ac:dyDescent="0.3">
      <c r="A32" s="120"/>
    </row>
    <row r="33" spans="1:1" x14ac:dyDescent="0.3">
      <c r="A33" s="120"/>
    </row>
    <row r="34" spans="1:1" x14ac:dyDescent="0.3">
      <c r="A34" s="120"/>
    </row>
  </sheetData>
  <mergeCells count="2">
    <mergeCell ref="C23:H28"/>
    <mergeCell ref="C19:K21"/>
  </mergeCells>
  <conditionalFormatting sqref="A1">
    <cfRule type="colorScale" priority="2">
      <colorScale>
        <cfvo type="min"/>
        <cfvo type="percentile" val="50"/>
        <cfvo type="max"/>
        <color theme="3"/>
        <color theme="3" tint="0.79995117038483843"/>
        <color theme="0"/>
      </colorScale>
    </cfRule>
  </conditionalFormatting>
  <hyperlinks>
    <hyperlink ref="A28" location="'Regional utveckling'!A1" display="Regional utveckling" xr:uid="{00000000-0004-0000-1C00-000000000000}"/>
    <hyperlink ref="A27" location="'Läkemedel'!A1" display="Läkemedel" xr:uid="{00000000-0004-0000-1C00-000001000000}"/>
    <hyperlink ref="A26" location="'Övrig hälso- och sjukvård'!A1" display="Övrig hälso- och sjukvård" xr:uid="{00000000-0004-0000-1C00-000002000000}"/>
    <hyperlink ref="A25" location="'Tandvård'!A1" display="Tandvård" xr:uid="{00000000-0004-0000-1C00-000003000000}"/>
    <hyperlink ref="A24" location="'Specialiserad psykiatrisk vård'!A1" display="Specialiserad psykiatrisk vård" xr:uid="{00000000-0004-0000-1C00-000004000000}"/>
    <hyperlink ref="A23" location="'Specialiserad somatisk vård'!A1" display="Specialiserad somatisk vård" xr:uid="{00000000-0004-0000-1C00-000005000000}"/>
    <hyperlink ref="A22" location="'Vårdcentraler'!A1" display="Vårdcentraler" xr:uid="{00000000-0004-0000-1C00-000006000000}"/>
    <hyperlink ref="A9" location="'Primärvård'!A1" display="Primärvård" xr:uid="{00000000-0004-0000-1C00-000007000000}"/>
    <hyperlink ref="A8" location="'Vårdplatser'!A1" display="Vårdplatser" xr:uid="{00000000-0004-0000-1C00-000008000000}"/>
    <hyperlink ref="A7" location="'Hälso- och sjukvård'!A1" display="Hälso- och sjukvård" xr:uid="{00000000-0004-0000-1C00-000009000000}"/>
    <hyperlink ref="A6" location="'Kostnader och intäkter'!A1" display="Kostnader för" xr:uid="{00000000-0004-0000-1C00-00000A000000}"/>
    <hyperlink ref="A5" location="'Regionernas ekonomi'!A1" display="Regionernas ekonomi" xr:uid="{00000000-0004-0000-1C00-00000B000000}"/>
    <hyperlink ref="A29" location="'Trafik och infrastruktur'!A1" display="Trafik och infrastruktur, samt allmän regional utveckling" xr:uid="{00000000-0004-0000-1C00-00000C000000}"/>
    <hyperlink ref="A30" location="'Utbildning och kultur'!A1" display="Utbildning och kultur" xr:uid="{00000000-0004-0000-1C00-00000D000000}"/>
    <hyperlink ref="A4" location="Innehåll!A1" display="Innehåll" xr:uid="{00000000-0004-0000-1C00-00000E000000}"/>
    <hyperlink ref="A10" location="'Primärvård 1'!A1" display="Primärvård 1" xr:uid="{C646F240-C670-4823-A52D-521DECBDA9AC}"/>
    <hyperlink ref="A11" location="'Primärvård 2'!A1" display="Primärvård 2" xr:uid="{A4F14B25-352D-4CC7-AA0E-8F6A697C32BD}"/>
    <hyperlink ref="A12" location="'Primärvård 3'!A1" display="Primärvård 3" xr:uid="{8B6D0474-F9A8-4D68-B99E-F2B16B84FF15}"/>
    <hyperlink ref="A13" location="'Primärvård 4'!A1" display="Primärvård 4" xr:uid="{B5E0FBF7-BE4F-4B69-92EE-4689DFED6088}"/>
    <hyperlink ref="A14" location="'Allmänläkarvård'!A1" display="Allmänläkarvård" xr:uid="{747E89D9-90F7-4010-B64B-F03071A30602}"/>
    <hyperlink ref="A15" location="'Sjuksköterskevård'!A1" display="Sjuksköterskevård" xr:uid="{67313544-A37E-447D-88FA-FCF0339A663E}"/>
    <hyperlink ref="A16" location="'Mödrahälsovård'!A1" display="Mödrahälsovård" xr:uid="{D923AF44-3456-4660-B9D5-C5EFC5E0C68E}"/>
    <hyperlink ref="A17" location="'Barnhälsovård'!A1" display="Barnhälsovård" xr:uid="{33BDEF6E-9C28-4E5B-A417-DD5E00295DC4}"/>
    <hyperlink ref="A18" location="'Fysio- och arbetsterapi'!A1" display="Fysio- och arbetsterapi" xr:uid="{F8829913-B80C-411A-BA9F-763217E60288}"/>
    <hyperlink ref="A19" location="'Primärvårdsansluten hemsjukvård'!A1" display="Primärvårdsansluten hemsjukvård" xr:uid="{B48C9F30-6FB0-4E3C-852A-F4716CBC73F4}"/>
    <hyperlink ref="A20" location="'Övrig primärvård'!A1" display="Övrig primärvård" xr:uid="{DEF0DD94-D14B-499A-BB46-FA70F58D8277}"/>
    <hyperlink ref="A21" location="'Sluten primärvård'!A1" display="Sluten primärvård" xr:uid="{9AC84E66-2A9C-403E-A758-47317E740C1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tabColor theme="9"/>
  </sheetPr>
  <dimension ref="A1:K37"/>
  <sheetViews>
    <sheetView showGridLines="0" showRowColHeaders="0" workbookViewId="0"/>
  </sheetViews>
  <sheetFormatPr defaultRowHeight="16.5" x14ac:dyDescent="0.3"/>
  <cols>
    <col min="1" max="1" width="59.5" style="2" customWidth="1"/>
    <col min="3" max="3" width="32" customWidth="1"/>
  </cols>
  <sheetData>
    <row r="1" spans="1:10" ht="35.25" x14ac:dyDescent="0.5">
      <c r="A1" s="3" t="s">
        <v>0</v>
      </c>
    </row>
    <row r="2" spans="1:10" x14ac:dyDescent="0.3">
      <c r="A2" s="94"/>
      <c r="C2" s="4" t="s">
        <v>168</v>
      </c>
    </row>
    <row r="3" spans="1:10" x14ac:dyDescent="0.3">
      <c r="A3" s="94"/>
    </row>
    <row r="4" spans="1:10" x14ac:dyDescent="0.3">
      <c r="A4" s="16" t="s">
        <v>14</v>
      </c>
      <c r="C4" s="141" t="s">
        <v>169</v>
      </c>
      <c r="D4" s="146">
        <v>2015</v>
      </c>
      <c r="E4" s="146" t="s">
        <v>63</v>
      </c>
      <c r="F4" s="141" t="s">
        <v>64</v>
      </c>
      <c r="G4" s="141" t="s">
        <v>65</v>
      </c>
      <c r="H4" s="141" t="s">
        <v>66</v>
      </c>
      <c r="I4" s="141" t="s">
        <v>435</v>
      </c>
      <c r="J4" s="141" t="s">
        <v>487</v>
      </c>
    </row>
    <row r="5" spans="1:10" x14ac:dyDescent="0.3">
      <c r="A5" s="17" t="s">
        <v>0</v>
      </c>
      <c r="C5" s="108" t="s">
        <v>159</v>
      </c>
      <c r="D5" s="27">
        <v>-317526</v>
      </c>
      <c r="E5" s="27">
        <v>-333253</v>
      </c>
      <c r="F5" s="27">
        <v>-347964</v>
      </c>
      <c r="G5" s="27">
        <v>-367252</v>
      </c>
      <c r="H5" s="27">
        <v>-385500</v>
      </c>
      <c r="I5" s="27">
        <v>-404360</v>
      </c>
      <c r="J5" s="27">
        <v>-437429</v>
      </c>
    </row>
    <row r="6" spans="1:10" x14ac:dyDescent="0.3">
      <c r="A6" s="22" t="s">
        <v>152</v>
      </c>
      <c r="C6" s="144" t="s">
        <v>160</v>
      </c>
      <c r="D6" s="142">
        <v>54334</v>
      </c>
      <c r="E6" s="142">
        <v>56315</v>
      </c>
      <c r="F6" s="142">
        <v>57341</v>
      </c>
      <c r="G6" s="142">
        <v>64926</v>
      </c>
      <c r="H6" s="142">
        <v>71346</v>
      </c>
      <c r="I6" s="142">
        <v>89290</v>
      </c>
      <c r="J6" s="142">
        <v>100732</v>
      </c>
    </row>
    <row r="7" spans="1:10" x14ac:dyDescent="0.3">
      <c r="A7" s="21" t="s">
        <v>153</v>
      </c>
      <c r="C7" s="108" t="s">
        <v>161</v>
      </c>
      <c r="D7" s="27">
        <v>-9194</v>
      </c>
      <c r="E7" s="27">
        <v>-9805</v>
      </c>
      <c r="F7" s="27">
        <v>-10478</v>
      </c>
      <c r="G7" s="27">
        <v>-11374</v>
      </c>
      <c r="H7" s="27">
        <v>-12262</v>
      </c>
      <c r="I7" s="27">
        <v>-13211</v>
      </c>
      <c r="J7" s="27">
        <v>-15455</v>
      </c>
    </row>
    <row r="8" spans="1:10" x14ac:dyDescent="0.3">
      <c r="A8" s="21" t="s">
        <v>154</v>
      </c>
      <c r="C8" s="143" t="s">
        <v>162</v>
      </c>
      <c r="D8" s="143">
        <v>-272385</v>
      </c>
      <c r="E8" s="143">
        <v>-286747</v>
      </c>
      <c r="F8" s="143">
        <v>-301100</v>
      </c>
      <c r="G8" s="143">
        <v>-313700</v>
      </c>
      <c r="H8" s="143">
        <v>-326416</v>
      </c>
      <c r="I8" s="143">
        <v>-328281</v>
      </c>
      <c r="J8" s="143">
        <v>-352152</v>
      </c>
    </row>
    <row r="9" spans="1:10" x14ac:dyDescent="0.3">
      <c r="A9" s="21" t="s">
        <v>155</v>
      </c>
      <c r="C9" s="108" t="s">
        <v>163</v>
      </c>
      <c r="D9" s="27">
        <v>225200</v>
      </c>
      <c r="E9" s="27">
        <v>238183</v>
      </c>
      <c r="F9" s="27">
        <v>250271</v>
      </c>
      <c r="G9" s="27">
        <v>257885</v>
      </c>
      <c r="H9" s="27">
        <v>270235</v>
      </c>
      <c r="I9" s="27">
        <v>273665</v>
      </c>
      <c r="J9" s="27">
        <v>289744</v>
      </c>
    </row>
    <row r="10" spans="1:10" x14ac:dyDescent="0.3">
      <c r="A10" s="17" t="s">
        <v>2</v>
      </c>
      <c r="C10" s="144" t="s">
        <v>164</v>
      </c>
      <c r="D10" s="142">
        <v>47963</v>
      </c>
      <c r="E10" s="142">
        <v>51632</v>
      </c>
      <c r="F10" s="142">
        <v>54524</v>
      </c>
      <c r="G10" s="142">
        <v>57635</v>
      </c>
      <c r="H10" s="142">
        <v>61467</v>
      </c>
      <c r="I10" s="142">
        <v>76083</v>
      </c>
      <c r="J10" s="142">
        <v>76233</v>
      </c>
    </row>
    <row r="11" spans="1:10" x14ac:dyDescent="0.3">
      <c r="A11" s="17" t="s">
        <v>4</v>
      </c>
      <c r="C11" s="108" t="s">
        <v>165</v>
      </c>
      <c r="D11" s="27">
        <v>-123</v>
      </c>
      <c r="E11" s="27">
        <v>357</v>
      </c>
      <c r="F11" s="27">
        <v>-1011</v>
      </c>
      <c r="G11" s="27">
        <v>-1273</v>
      </c>
      <c r="H11" s="27">
        <v>3646</v>
      </c>
      <c r="I11" s="27">
        <v>-2270</v>
      </c>
      <c r="J11" s="27">
        <v>7964</v>
      </c>
    </row>
    <row r="12" spans="1:10" x14ac:dyDescent="0.3">
      <c r="A12" s="17" t="s">
        <v>6</v>
      </c>
      <c r="C12" s="143" t="s">
        <v>166</v>
      </c>
      <c r="D12" s="143">
        <v>657</v>
      </c>
      <c r="E12" s="143">
        <v>3425</v>
      </c>
      <c r="F12" s="143">
        <v>2682</v>
      </c>
      <c r="G12" s="143">
        <v>547</v>
      </c>
      <c r="H12" s="143">
        <v>8931</v>
      </c>
      <c r="I12" s="143">
        <v>19197</v>
      </c>
      <c r="J12" s="143">
        <v>21788</v>
      </c>
    </row>
    <row r="13" spans="1:10" x14ac:dyDescent="0.3">
      <c r="A13" s="17" t="s">
        <v>8</v>
      </c>
      <c r="C13" s="42" t="s">
        <v>167</v>
      </c>
    </row>
    <row r="14" spans="1:10" x14ac:dyDescent="0.3">
      <c r="A14" s="17" t="s">
        <v>10</v>
      </c>
    </row>
    <row r="15" spans="1:10" ht="15" customHeight="1" x14ac:dyDescent="0.3">
      <c r="A15" s="17" t="s">
        <v>12</v>
      </c>
    </row>
    <row r="16" spans="1:10" x14ac:dyDescent="0.3">
      <c r="A16" s="17" t="s">
        <v>13</v>
      </c>
    </row>
    <row r="17" spans="1:11" x14ac:dyDescent="0.3">
      <c r="A17" s="17" t="s">
        <v>1</v>
      </c>
    </row>
    <row r="18" spans="1:11" x14ac:dyDescent="0.3">
      <c r="A18" s="17" t="s">
        <v>3</v>
      </c>
      <c r="D18" s="1"/>
      <c r="E18" s="1"/>
      <c r="F18" s="1"/>
      <c r="G18" s="1"/>
      <c r="H18" s="1"/>
      <c r="I18" s="1"/>
      <c r="J18" s="1"/>
      <c r="K18" s="1"/>
    </row>
    <row r="19" spans="1:11" x14ac:dyDescent="0.3">
      <c r="A19" s="17" t="s">
        <v>5</v>
      </c>
      <c r="D19" s="1"/>
      <c r="E19" s="1"/>
      <c r="F19" s="1"/>
      <c r="G19" s="1"/>
      <c r="H19" s="1"/>
      <c r="I19" s="1"/>
      <c r="J19" s="1"/>
      <c r="K19" s="1"/>
    </row>
    <row r="20" spans="1:11" x14ac:dyDescent="0.3">
      <c r="A20" s="17" t="s">
        <v>7</v>
      </c>
      <c r="D20" s="1"/>
      <c r="E20" s="1"/>
      <c r="F20" s="1"/>
      <c r="G20" s="1"/>
      <c r="H20" s="1"/>
      <c r="I20" s="1"/>
      <c r="J20" s="1"/>
      <c r="K20" s="1"/>
    </row>
    <row r="21" spans="1:11" x14ac:dyDescent="0.3">
      <c r="A21" s="17" t="s">
        <v>9</v>
      </c>
      <c r="D21" s="1"/>
      <c r="E21" s="1"/>
      <c r="F21" s="1"/>
      <c r="G21" s="1"/>
      <c r="H21" s="1"/>
      <c r="I21" s="1"/>
      <c r="J21" s="1"/>
      <c r="K21" s="1"/>
    </row>
    <row r="22" spans="1:11" x14ac:dyDescent="0.3">
      <c r="A22" s="119" t="s">
        <v>11</v>
      </c>
      <c r="D22" s="1"/>
      <c r="E22" s="1"/>
      <c r="F22" s="1"/>
      <c r="G22" s="1"/>
      <c r="H22" s="1"/>
      <c r="I22" s="1"/>
      <c r="J22" s="1"/>
      <c r="K22" s="1"/>
    </row>
    <row r="23" spans="1:11" x14ac:dyDescent="0.3">
      <c r="A23" s="120"/>
      <c r="D23" s="1"/>
      <c r="E23" s="1"/>
      <c r="F23" s="1"/>
      <c r="G23" s="1"/>
      <c r="H23" s="1"/>
      <c r="I23" s="1"/>
      <c r="J23" s="1"/>
      <c r="K23" s="1"/>
    </row>
    <row r="24" spans="1:11" x14ac:dyDescent="0.3">
      <c r="A24" s="120"/>
      <c r="D24" s="1"/>
      <c r="E24" s="1"/>
      <c r="F24" s="1"/>
      <c r="G24" s="1"/>
      <c r="H24" s="1"/>
      <c r="I24" s="1"/>
      <c r="J24" s="1"/>
      <c r="K24" s="1"/>
    </row>
    <row r="25" spans="1:11" x14ac:dyDescent="0.3">
      <c r="A25" s="120"/>
      <c r="D25" s="1"/>
      <c r="E25" s="1"/>
      <c r="F25" s="1"/>
      <c r="G25" s="1"/>
      <c r="H25" s="1"/>
      <c r="I25" s="1"/>
      <c r="J25" s="1"/>
      <c r="K25" s="1"/>
    </row>
    <row r="26" spans="1:11" x14ac:dyDescent="0.3">
      <c r="A26" s="120"/>
      <c r="D26" s="1"/>
      <c r="E26" s="1"/>
      <c r="F26" s="1"/>
      <c r="G26" s="1"/>
      <c r="H26" s="1"/>
      <c r="I26" s="1"/>
      <c r="J26" s="1"/>
      <c r="K26" s="1"/>
    </row>
    <row r="27" spans="1:11" x14ac:dyDescent="0.3">
      <c r="A27" s="120"/>
      <c r="D27" s="1"/>
      <c r="E27" s="1"/>
      <c r="F27" s="1"/>
      <c r="G27" s="1"/>
      <c r="H27" s="1"/>
      <c r="I27" s="1"/>
      <c r="J27" s="1"/>
    </row>
    <row r="28" spans="1:11" x14ac:dyDescent="0.3">
      <c r="A28" s="120"/>
      <c r="D28" s="1"/>
      <c r="E28" s="1"/>
      <c r="F28" s="1"/>
      <c r="G28" s="1"/>
      <c r="H28" s="1"/>
      <c r="I28" s="1"/>
      <c r="J28" s="1"/>
    </row>
    <row r="29" spans="1:11" x14ac:dyDescent="0.3">
      <c r="A29" s="120"/>
      <c r="D29" s="1"/>
      <c r="E29" s="1"/>
      <c r="F29" s="1"/>
      <c r="G29" s="1"/>
      <c r="H29" s="1"/>
      <c r="I29" s="1"/>
      <c r="J29" s="1"/>
      <c r="K29" s="1"/>
    </row>
    <row r="30" spans="1:11" x14ac:dyDescent="0.3">
      <c r="A30" s="120"/>
      <c r="D30" s="1"/>
      <c r="E30" s="1"/>
      <c r="F30" s="1"/>
      <c r="G30" s="1"/>
      <c r="H30" s="1"/>
      <c r="I30" s="1"/>
      <c r="J30" s="1"/>
    </row>
    <row r="31" spans="1:11" x14ac:dyDescent="0.3">
      <c r="A31" s="120"/>
      <c r="D31" s="1"/>
      <c r="E31" s="1"/>
      <c r="F31" s="1"/>
      <c r="G31" s="1"/>
      <c r="H31" s="1"/>
      <c r="I31" s="1"/>
      <c r="J31" s="1"/>
      <c r="K31" s="1"/>
    </row>
    <row r="32" spans="1:11" x14ac:dyDescent="0.3">
      <c r="A32" s="120"/>
      <c r="D32" s="1"/>
      <c r="E32" s="1"/>
      <c r="F32" s="1"/>
      <c r="G32" s="1"/>
      <c r="H32" s="1"/>
      <c r="I32" s="1"/>
      <c r="J32" s="1"/>
    </row>
    <row r="33" spans="1:10" x14ac:dyDescent="0.3">
      <c r="A33" s="120"/>
      <c r="D33" s="1"/>
      <c r="E33" s="1"/>
      <c r="F33" s="1"/>
      <c r="G33" s="1"/>
      <c r="H33" s="1"/>
      <c r="I33" s="1"/>
      <c r="J33" s="1"/>
    </row>
    <row r="34" spans="1:10" x14ac:dyDescent="0.3">
      <c r="A34" s="120"/>
      <c r="D34" s="1"/>
      <c r="E34" s="1"/>
      <c r="F34" s="1"/>
      <c r="G34" s="1"/>
      <c r="H34" s="1"/>
      <c r="I34" s="1"/>
      <c r="J34" s="1"/>
    </row>
    <row r="35" spans="1:10" x14ac:dyDescent="0.3">
      <c r="D35" s="1"/>
      <c r="E35" s="1"/>
      <c r="F35" s="1"/>
      <c r="G35" s="1"/>
      <c r="H35" s="1"/>
      <c r="I35" s="1"/>
      <c r="J35" s="1"/>
    </row>
    <row r="36" spans="1:10" x14ac:dyDescent="0.3">
      <c r="D36" s="1"/>
      <c r="E36" s="1"/>
      <c r="F36" s="1"/>
      <c r="G36" s="1"/>
      <c r="H36" s="1"/>
      <c r="I36" s="1"/>
      <c r="J36" s="1"/>
    </row>
    <row r="37" spans="1:10" x14ac:dyDescent="0.3">
      <c r="D37" s="1"/>
      <c r="E37" s="1"/>
      <c r="F37" s="1"/>
      <c r="G37" s="1"/>
      <c r="H37" s="1"/>
      <c r="I37" s="1"/>
      <c r="J37" s="1"/>
    </row>
  </sheetData>
  <conditionalFormatting sqref="A1">
    <cfRule type="colorScale" priority="1">
      <colorScale>
        <cfvo type="min"/>
        <cfvo type="percentile" val="50"/>
        <cfvo type="max"/>
        <color theme="3"/>
        <color theme="3" tint="0.79995117038483843"/>
        <color theme="0"/>
      </colorScale>
    </cfRule>
    <cfRule type="colorScale" priority="2">
      <colorScale>
        <cfvo type="min"/>
        <cfvo type="percentile" val="50"/>
        <cfvo type="max"/>
        <color theme="3"/>
        <color theme="3" tint="0.79995117038483843"/>
        <color theme="0"/>
      </colorScale>
    </cfRule>
  </conditionalFormatting>
  <hyperlinks>
    <hyperlink ref="A20" location="'Regional utveckling'!A1" display="Regional utveckling" xr:uid="{00000000-0004-0000-0200-000000000000}"/>
    <hyperlink ref="A19" location="'Läkemedel'!A1" display="Läkemedel" xr:uid="{00000000-0004-0000-0200-000001000000}"/>
    <hyperlink ref="A18" location="'Övrig hälso- och sjukvård'!A1" display="Övrig hälso- och sjukvård" xr:uid="{00000000-0004-0000-0200-000002000000}"/>
    <hyperlink ref="A17" location="'Tandvård'!A1" display="Tandvård" xr:uid="{00000000-0004-0000-0200-000003000000}"/>
    <hyperlink ref="A16" location="'Specialiserad psykiatrisk vård'!A1" display="Specialiserad psykiatrisk vård" xr:uid="{00000000-0004-0000-0200-000004000000}"/>
    <hyperlink ref="A15" location="'Specialiserad somatisk vård'!A1" display="Specialiserad somatisk vård" xr:uid="{00000000-0004-0000-0200-000005000000}"/>
    <hyperlink ref="A14" location="'Vårdcentraler'!A1" display="Vårdcentraler" xr:uid="{00000000-0004-0000-0200-000006000000}"/>
    <hyperlink ref="A13" location="'Primärvård'!A1" display="Primärvård" xr:uid="{00000000-0004-0000-0200-000007000000}"/>
    <hyperlink ref="A12" location="'Vårdplatser'!A1" display="Vårdplatser" xr:uid="{00000000-0004-0000-0200-000008000000}"/>
    <hyperlink ref="A11" location="'Hälso- och sjukvård'!A1" display="Hälso- och sjukvård" xr:uid="{00000000-0004-0000-0200-000009000000}"/>
    <hyperlink ref="A5" location="'Regionernas ekonomi'!A1" display="Regionernas ekonomi" xr:uid="{00000000-0004-0000-0200-00000B000000}"/>
    <hyperlink ref="A21" location="'Trafik och infrastruktur'!A1" display="Trafik och infrastruktur, samt allmän regional utveckling" xr:uid="{00000000-0004-0000-0200-00000C000000}"/>
    <hyperlink ref="A22" location="'Utbildning och kultur'!A1" display="Utbildning och kultur" xr:uid="{00000000-0004-0000-0200-00000D000000}"/>
    <hyperlink ref="A4" location="Innehåll!A1" display="Innehåll" xr:uid="{00000000-0004-0000-0200-00000E000000}"/>
    <hyperlink ref="A6" location="'Kostnader och intäkter'!A1" display="Resultaträkning" xr:uid="{00000000-0004-0000-0200-00000F000000}"/>
    <hyperlink ref="A7" location="'Balansräkning'!A1" display="Balansräkning" xr:uid="{00000000-0004-0000-0200-000010000000}"/>
    <hyperlink ref="A8" location="'kostnadsslag'!A1" display="kostnadsslag" xr:uid="{00000000-0004-0000-0200-000011000000}"/>
    <hyperlink ref="A9" location="'intäktsslag'!A1" display="intäktsslag" xr:uid="{00000000-0004-0000-0200-000012000000}"/>
    <hyperlink ref="A10" location="'Kostnader och intäkter'!A1" display="Kostnader för hälso- och sjukvård respektive regional utveckling" xr:uid="{48EE8A78-4BFA-4495-AB84-421B293ECFF6}"/>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tabColor theme="6"/>
  </sheetPr>
  <dimension ref="A1:K34"/>
  <sheetViews>
    <sheetView showGridLines="0" showRowColHeaders="0" workbookViewId="0"/>
  </sheetViews>
  <sheetFormatPr defaultRowHeight="16.5" x14ac:dyDescent="0.3"/>
  <cols>
    <col min="1" max="1" width="59.5" style="2" customWidth="1"/>
    <col min="3" max="3" width="38.375" customWidth="1"/>
    <col min="4" max="4" width="16" customWidth="1"/>
    <col min="5" max="5" width="13.25" customWidth="1"/>
    <col min="6" max="6" width="6.625" customWidth="1"/>
    <col min="7" max="7" width="9.75" customWidth="1"/>
    <col min="8" max="8" width="16" customWidth="1"/>
    <col min="9" max="9" width="13.25" customWidth="1"/>
    <col min="10" max="10" width="6.625" customWidth="1"/>
    <col min="11" max="11" width="9.75" customWidth="1"/>
    <col min="12" max="12" width="35.25" customWidth="1"/>
    <col min="13" max="20" width="8.625" bestFit="1" customWidth="1"/>
  </cols>
  <sheetData>
    <row r="1" spans="1:11" ht="35.25" x14ac:dyDescent="0.5">
      <c r="A1" s="3" t="s">
        <v>8</v>
      </c>
    </row>
    <row r="2" spans="1:11" x14ac:dyDescent="0.3">
      <c r="A2" s="94"/>
      <c r="C2" s="141" t="s">
        <v>324</v>
      </c>
      <c r="D2" s="141">
        <v>2020</v>
      </c>
      <c r="E2" s="141"/>
      <c r="F2" s="141"/>
      <c r="G2" s="141"/>
      <c r="H2" s="141">
        <v>2021</v>
      </c>
      <c r="I2" s="141"/>
      <c r="J2" s="141"/>
      <c r="K2" s="141"/>
    </row>
    <row r="3" spans="1:11" x14ac:dyDescent="0.3">
      <c r="A3" s="94"/>
      <c r="C3" s="141"/>
      <c r="D3" s="141" t="s">
        <v>313</v>
      </c>
      <c r="E3" s="141" t="s">
        <v>315</v>
      </c>
      <c r="F3" s="141" t="s">
        <v>316</v>
      </c>
      <c r="G3" s="248" t="s">
        <v>26</v>
      </c>
      <c r="H3" s="141" t="s">
        <v>313</v>
      </c>
      <c r="I3" s="141" t="s">
        <v>315</v>
      </c>
      <c r="J3" s="141" t="s">
        <v>316</v>
      </c>
      <c r="K3" s="141" t="s">
        <v>26</v>
      </c>
    </row>
    <row r="4" spans="1:11" x14ac:dyDescent="0.3">
      <c r="A4" s="16" t="s">
        <v>14</v>
      </c>
      <c r="C4" s="27" t="s">
        <v>317</v>
      </c>
      <c r="D4" s="27">
        <v>435393</v>
      </c>
      <c r="E4" s="27">
        <v>1803010</v>
      </c>
      <c r="F4" s="27">
        <v>53905</v>
      </c>
      <c r="G4" s="114">
        <v>2292308</v>
      </c>
      <c r="H4" s="27">
        <v>436066</v>
      </c>
      <c r="I4" s="27">
        <v>1774405</v>
      </c>
      <c r="J4" s="27">
        <v>39524</v>
      </c>
      <c r="K4" s="27">
        <v>2249995</v>
      </c>
    </row>
    <row r="5" spans="1:11" x14ac:dyDescent="0.3">
      <c r="A5" s="17" t="s">
        <v>0</v>
      </c>
      <c r="C5" s="142" t="s">
        <v>112</v>
      </c>
      <c r="D5" s="142">
        <v>616</v>
      </c>
      <c r="E5" s="142">
        <v>125164</v>
      </c>
      <c r="F5" s="142">
        <v>1138</v>
      </c>
      <c r="G5" s="249">
        <v>126918</v>
      </c>
      <c r="H5" s="142">
        <v>297</v>
      </c>
      <c r="I5" s="142">
        <v>120002</v>
      </c>
      <c r="J5" s="142">
        <v>1029</v>
      </c>
      <c r="K5" s="142">
        <v>121328</v>
      </c>
    </row>
    <row r="6" spans="1:11" x14ac:dyDescent="0.3">
      <c r="A6" s="17" t="s">
        <v>2</v>
      </c>
      <c r="C6" s="28" t="s">
        <v>387</v>
      </c>
      <c r="D6" s="28">
        <v>436625</v>
      </c>
      <c r="E6" s="28">
        <v>821349.6</v>
      </c>
      <c r="F6" s="28">
        <v>22472.400000000001</v>
      </c>
      <c r="G6" s="117">
        <v>1280447</v>
      </c>
      <c r="H6" s="28">
        <v>436680</v>
      </c>
      <c r="I6" s="28">
        <v>805851.20000000007</v>
      </c>
      <c r="J6" s="28">
        <v>16632.8</v>
      </c>
      <c r="K6" s="28">
        <v>1259164</v>
      </c>
    </row>
    <row r="7" spans="1:11" x14ac:dyDescent="0.3">
      <c r="A7" s="17" t="s">
        <v>4</v>
      </c>
      <c r="C7" s="142" t="s">
        <v>318</v>
      </c>
      <c r="D7" s="142">
        <v>14659</v>
      </c>
      <c r="E7" s="142">
        <v>318546</v>
      </c>
      <c r="F7" s="142">
        <v>11591</v>
      </c>
      <c r="G7" s="249">
        <v>344796</v>
      </c>
      <c r="H7" s="142">
        <v>15126</v>
      </c>
      <c r="I7" s="142">
        <v>341329</v>
      </c>
      <c r="J7" s="142">
        <v>22791</v>
      </c>
      <c r="K7" s="142">
        <v>379246</v>
      </c>
    </row>
    <row r="8" spans="1:11" x14ac:dyDescent="0.3">
      <c r="A8" s="17" t="s">
        <v>6</v>
      </c>
      <c r="C8" s="28" t="s">
        <v>445</v>
      </c>
      <c r="D8" s="28">
        <v>441511.33333333331</v>
      </c>
      <c r="E8" s="28">
        <v>863822.4</v>
      </c>
      <c r="F8" s="28">
        <v>24017.866666666669</v>
      </c>
      <c r="G8" s="117">
        <v>1329351.6000000001</v>
      </c>
      <c r="H8" s="28">
        <v>441722</v>
      </c>
      <c r="I8" s="28">
        <v>851361.7333333334</v>
      </c>
      <c r="J8" s="28">
        <v>19671.599999999999</v>
      </c>
      <c r="K8" s="28">
        <v>1312755.3333333333</v>
      </c>
    </row>
    <row r="9" spans="1:11" x14ac:dyDescent="0.3">
      <c r="A9" s="17" t="s">
        <v>8</v>
      </c>
      <c r="C9" s="142" t="s">
        <v>320</v>
      </c>
      <c r="D9" s="195">
        <v>0.32855743803453596</v>
      </c>
      <c r="E9" s="195">
        <v>0.32999307122942112</v>
      </c>
      <c r="F9" s="195">
        <v>0.31729738568028631</v>
      </c>
      <c r="G9" s="253">
        <v>0.32944547966224158</v>
      </c>
      <c r="H9" s="195">
        <v>0.34435677734415282</v>
      </c>
      <c r="I9" s="195">
        <v>0.33973725229174506</v>
      </c>
      <c r="J9" s="195">
        <v>0.32752200823613542</v>
      </c>
      <c r="K9" s="195">
        <v>0.34037841095063215</v>
      </c>
    </row>
    <row r="10" spans="1:11" x14ac:dyDescent="0.3">
      <c r="A10" s="21" t="s">
        <v>94</v>
      </c>
      <c r="C10" s="27" t="s">
        <v>439</v>
      </c>
      <c r="D10" s="113">
        <v>42.066922657078351</v>
      </c>
      <c r="E10" s="113">
        <v>79.133467157451435</v>
      </c>
      <c r="F10" s="113">
        <v>2.1651181510882966</v>
      </c>
      <c r="G10" s="116">
        <v>123.36550796561808</v>
      </c>
      <c r="H10" s="113">
        <v>41.778260647438664</v>
      </c>
      <c r="I10" s="113">
        <v>77.097786655333948</v>
      </c>
      <c r="J10" s="113">
        <v>1.5913013046091369</v>
      </c>
      <c r="K10" s="113">
        <v>120.46734860738174</v>
      </c>
    </row>
    <row r="11" spans="1:11" x14ac:dyDescent="0.3">
      <c r="A11" s="21" t="s">
        <v>95</v>
      </c>
      <c r="C11" s="142" t="s">
        <v>440</v>
      </c>
      <c r="D11" s="252">
        <v>42.537699654295722</v>
      </c>
      <c r="E11" s="252">
        <v>83.225536994564663</v>
      </c>
      <c r="F11" s="252">
        <v>2.3140171530596891</v>
      </c>
      <c r="G11" s="254">
        <v>128.07725380192008</v>
      </c>
      <c r="H11" s="252">
        <v>42.260641315626785</v>
      </c>
      <c r="I11" s="252">
        <v>81.451892462341249</v>
      </c>
      <c r="J11" s="252">
        <v>1.8820308513148174</v>
      </c>
      <c r="K11" s="252">
        <v>125.59456462928284</v>
      </c>
    </row>
    <row r="12" spans="1:11" x14ac:dyDescent="0.3">
      <c r="A12" s="21" t="s">
        <v>96</v>
      </c>
      <c r="C12" s="27" t="s">
        <v>451</v>
      </c>
      <c r="D12" s="27"/>
      <c r="E12" s="27"/>
      <c r="F12" s="27"/>
      <c r="G12" s="114">
        <v>2696.0532314285001</v>
      </c>
      <c r="H12" s="27"/>
      <c r="I12" s="27"/>
      <c r="J12" s="27"/>
      <c r="K12" s="27">
        <v>2905.8241921430099</v>
      </c>
    </row>
    <row r="13" spans="1:11" x14ac:dyDescent="0.3">
      <c r="A13" s="21" t="s">
        <v>97</v>
      </c>
      <c r="C13" s="142" t="s">
        <v>441</v>
      </c>
      <c r="D13" s="142"/>
      <c r="E13" s="142"/>
      <c r="F13" s="142"/>
      <c r="G13" s="249">
        <v>263.37736375150001</v>
      </c>
      <c r="H13" s="142"/>
      <c r="I13" s="142"/>
      <c r="J13" s="142"/>
      <c r="K13" s="142">
        <v>268.82284612098999</v>
      </c>
    </row>
    <row r="14" spans="1:11" x14ac:dyDescent="0.3">
      <c r="A14" s="21" t="s">
        <v>98</v>
      </c>
      <c r="C14" s="27" t="s">
        <v>442</v>
      </c>
      <c r="D14" s="27"/>
      <c r="E14" s="27"/>
      <c r="F14" s="27"/>
      <c r="G14" s="114">
        <v>65.045584554319987</v>
      </c>
      <c r="H14" s="27"/>
      <c r="I14" s="27"/>
      <c r="J14" s="27"/>
      <c r="K14" s="27">
        <v>28.4469883913</v>
      </c>
    </row>
    <row r="15" spans="1:11" x14ac:dyDescent="0.3">
      <c r="A15" s="21" t="s">
        <v>99</v>
      </c>
      <c r="C15" s="142" t="s">
        <v>319</v>
      </c>
      <c r="D15" s="142"/>
      <c r="E15" s="142"/>
      <c r="F15" s="142"/>
      <c r="G15" s="249">
        <v>10379295</v>
      </c>
      <c r="H15" s="142"/>
      <c r="I15" s="142"/>
      <c r="J15" s="142"/>
      <c r="K15" s="142">
        <v>10452326</v>
      </c>
    </row>
    <row r="16" spans="1:11" x14ac:dyDescent="0.3">
      <c r="A16" s="21" t="s">
        <v>100</v>
      </c>
      <c r="C16" s="108" t="s">
        <v>452</v>
      </c>
      <c r="D16" s="27"/>
      <c r="E16" s="27"/>
      <c r="F16" s="27"/>
      <c r="G16" s="114">
        <v>842986</v>
      </c>
      <c r="H16" s="27"/>
      <c r="I16" s="27"/>
      <c r="J16" s="27"/>
      <c r="K16" s="27">
        <v>837432</v>
      </c>
    </row>
    <row r="17" spans="1:11" x14ac:dyDescent="0.3">
      <c r="A17" s="122" t="s">
        <v>101</v>
      </c>
      <c r="C17" s="142" t="s">
        <v>443</v>
      </c>
      <c r="D17" s="142"/>
      <c r="E17" s="142"/>
      <c r="F17" s="142"/>
      <c r="G17" s="249">
        <f>(G12*1000000)/G15</f>
        <v>259.75302093528512</v>
      </c>
      <c r="H17" s="142"/>
      <c r="I17" s="142"/>
      <c r="J17" s="142"/>
      <c r="K17" s="142">
        <f t="shared" ref="K17" si="0">(K12*1000000)/K15</f>
        <v>278.00742075429042</v>
      </c>
    </row>
    <row r="18" spans="1:11" x14ac:dyDescent="0.3">
      <c r="A18" s="21" t="s">
        <v>102</v>
      </c>
      <c r="C18" s="28" t="s">
        <v>444</v>
      </c>
      <c r="D18" s="28"/>
      <c r="E18" s="28"/>
      <c r="F18" s="28"/>
      <c r="G18" s="117">
        <f t="shared" ref="G18:K18" si="1">(G12*1000000)/G8</f>
        <v>2028.0964279341147</v>
      </c>
      <c r="H18" s="28"/>
      <c r="I18" s="28"/>
      <c r="J18" s="28"/>
      <c r="K18" s="28">
        <f t="shared" si="1"/>
        <v>2213.5306696980419</v>
      </c>
    </row>
    <row r="19" spans="1:11" x14ac:dyDescent="0.3">
      <c r="A19" s="21" t="s">
        <v>103</v>
      </c>
    </row>
    <row r="20" spans="1:11" x14ac:dyDescent="0.3">
      <c r="A20" s="21" t="s">
        <v>104</v>
      </c>
      <c r="C20" s="52" t="s">
        <v>478</v>
      </c>
    </row>
    <row r="21" spans="1:11" x14ac:dyDescent="0.3">
      <c r="A21" s="21" t="s">
        <v>105</v>
      </c>
      <c r="C21" s="52" t="s">
        <v>447</v>
      </c>
    </row>
    <row r="22" spans="1:11" x14ac:dyDescent="0.3">
      <c r="A22" s="17" t="s">
        <v>10</v>
      </c>
      <c r="C22" s="52" t="s">
        <v>453</v>
      </c>
    </row>
    <row r="23" spans="1:11" x14ac:dyDescent="0.3">
      <c r="A23" s="17" t="s">
        <v>12</v>
      </c>
    </row>
    <row r="24" spans="1:11" x14ac:dyDescent="0.3">
      <c r="A24" s="17" t="s">
        <v>13</v>
      </c>
    </row>
    <row r="25" spans="1:11" x14ac:dyDescent="0.3">
      <c r="A25" s="17" t="s">
        <v>1</v>
      </c>
    </row>
    <row r="26" spans="1:11" x14ac:dyDescent="0.3">
      <c r="A26" s="17" t="s">
        <v>3</v>
      </c>
    </row>
    <row r="27" spans="1:11" x14ac:dyDescent="0.3">
      <c r="A27" s="17" t="s">
        <v>5</v>
      </c>
    </row>
    <row r="28" spans="1:11" x14ac:dyDescent="0.3">
      <c r="A28" s="17" t="s">
        <v>7</v>
      </c>
    </row>
    <row r="29" spans="1:11" x14ac:dyDescent="0.3">
      <c r="A29" s="17" t="s">
        <v>9</v>
      </c>
    </row>
    <row r="30" spans="1:11" x14ac:dyDescent="0.3">
      <c r="A30" s="119" t="s">
        <v>11</v>
      </c>
    </row>
    <row r="31" spans="1:11" x14ac:dyDescent="0.3">
      <c r="A31" s="120"/>
    </row>
    <row r="32" spans="1:11" x14ac:dyDescent="0.3">
      <c r="A32" s="120"/>
    </row>
    <row r="33" spans="1:1" x14ac:dyDescent="0.3">
      <c r="A33" s="120"/>
    </row>
    <row r="34" spans="1:1" x14ac:dyDescent="0.3">
      <c r="A34" s="120"/>
    </row>
  </sheetData>
  <hyperlinks>
    <hyperlink ref="A28" location="'Regional utveckling'!A1" display="Regional utveckling" xr:uid="{00000000-0004-0000-1D00-000000000000}"/>
    <hyperlink ref="A27" location="'Läkemedel'!A1" display="Läkemedel" xr:uid="{00000000-0004-0000-1D00-000001000000}"/>
    <hyperlink ref="A26" location="'Övrig hälso- och sjukvård'!A1" display="Övrig hälso- och sjukvård" xr:uid="{00000000-0004-0000-1D00-000002000000}"/>
    <hyperlink ref="A25" location="'Tandvård'!A1" display="Tandvård" xr:uid="{00000000-0004-0000-1D00-000003000000}"/>
    <hyperlink ref="A24" location="'Specialiserad psykiatrisk vård'!A1" display="Specialiserad psykiatrisk vård" xr:uid="{00000000-0004-0000-1D00-000004000000}"/>
    <hyperlink ref="A23" location="'Specialiserad somatisk vård'!A1" display="Specialiserad somatisk vård" xr:uid="{00000000-0004-0000-1D00-000005000000}"/>
    <hyperlink ref="A22" location="'Vårdcentraler'!A1" display="Vårdcentraler" xr:uid="{00000000-0004-0000-1D00-000006000000}"/>
    <hyperlink ref="A9" location="'Primärvård'!A1" display="Primärvård" xr:uid="{00000000-0004-0000-1D00-000007000000}"/>
    <hyperlink ref="A8" location="'Vårdplatser'!A1" display="Vårdplatser" xr:uid="{00000000-0004-0000-1D00-000008000000}"/>
    <hyperlink ref="A7" location="'Hälso- och sjukvård'!A1" display="Hälso- och sjukvård" xr:uid="{00000000-0004-0000-1D00-000009000000}"/>
    <hyperlink ref="A6" location="'Kostnader och intäkter'!A1" display="Kostnader för" xr:uid="{00000000-0004-0000-1D00-00000A000000}"/>
    <hyperlink ref="A5" location="'Regionernas ekonomi'!A1" display="Regionernas ekonomi" xr:uid="{00000000-0004-0000-1D00-00000B000000}"/>
    <hyperlink ref="A29" location="'Trafik och infrastruktur'!A1" display="Trafik och infrastruktur, samt allmän regional utveckling" xr:uid="{00000000-0004-0000-1D00-00000C000000}"/>
    <hyperlink ref="A30" location="'Utbildning och kultur'!A1" display="Utbildning och kultur" xr:uid="{00000000-0004-0000-1D00-00000D000000}"/>
    <hyperlink ref="A4" location="Innehåll!A1" display="Innehåll" xr:uid="{00000000-0004-0000-1D00-00000E000000}"/>
    <hyperlink ref="A10" location="'Primärvård 1'!A1" display="Primärvård 1" xr:uid="{ADFE3942-83FB-4139-94F0-4619B26DCFA1}"/>
    <hyperlink ref="A11" location="'Primärvård 2'!A1" display="Primärvård 2" xr:uid="{85917407-DBEE-4894-AA91-8F42DBC1ECC4}"/>
    <hyperlink ref="A12" location="'Primärvård 3'!A1" display="Primärvård 3" xr:uid="{756ACE24-BE14-411B-B9C8-2C4F971EDC47}"/>
    <hyperlink ref="A13" location="'Primärvård 4'!A1" display="Primärvård 4" xr:uid="{BEFD41E6-0675-4269-877B-3590A0C51A22}"/>
    <hyperlink ref="A14" location="'Allmänläkarvård'!A1" display="Allmänläkarvård" xr:uid="{8EDF2B07-A0EF-4BBA-8220-D224918B59E9}"/>
    <hyperlink ref="A15" location="'Sjuksköterskevård'!A1" display="Sjuksköterskevård" xr:uid="{31D20D23-622C-400E-960B-0F833D6B9D2C}"/>
    <hyperlink ref="A16" location="'Mödrahälsovård'!A1" display="Mödrahälsovård" xr:uid="{A487CD6B-9F2B-4529-9E2A-C8D69C7DA384}"/>
    <hyperlink ref="A17" location="'Barnhälsovård'!A1" display="Barnhälsovård" xr:uid="{606008AC-3E8B-475F-97A2-70A198E0C3B1}"/>
    <hyperlink ref="A18" location="'Fysio- och arbetsterapi'!A1" display="Fysio- och arbetsterapi" xr:uid="{73ABAC3D-1651-4BCE-BBC2-15C03F2ED149}"/>
    <hyperlink ref="A19" location="'Primärvårdsansluten hemsjukvård'!A1" display="Primärvårdsansluten hemsjukvård" xr:uid="{711FF899-BAD4-4EE9-9366-9525E74FC1CA}"/>
    <hyperlink ref="A20" location="'Övrig primärvård'!A1" display="Övrig primärvård" xr:uid="{FA83CE7E-19DA-4E1F-8AD9-C6E1DCBC86E2}"/>
    <hyperlink ref="A21" location="'Sluten primärvård'!A1" display="Sluten primärvård" xr:uid="{32251072-B20C-4FE2-BBAE-3FACD3514A3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tabColor theme="6"/>
  </sheetPr>
  <dimension ref="A1:K34"/>
  <sheetViews>
    <sheetView showGridLines="0" showRowColHeaders="0" workbookViewId="0"/>
  </sheetViews>
  <sheetFormatPr defaultRowHeight="16.5" x14ac:dyDescent="0.3"/>
  <cols>
    <col min="1" max="1" width="59.5" style="2" customWidth="1"/>
    <col min="3" max="3" width="38.5" customWidth="1"/>
    <col min="4" max="4" width="14.625" customWidth="1"/>
    <col min="5" max="5" width="13.375" customWidth="1"/>
    <col min="6" max="6" width="7.375" customWidth="1"/>
    <col min="7" max="7" width="9.75" customWidth="1"/>
    <col min="8" max="8" width="14.625" customWidth="1"/>
    <col min="9" max="9" width="13.375" customWidth="1"/>
    <col min="10" max="10" width="7.375" customWidth="1"/>
    <col min="11" max="12" width="9.75" customWidth="1"/>
    <col min="13" max="18" width="8.625" bestFit="1" customWidth="1"/>
  </cols>
  <sheetData>
    <row r="1" spans="1:11" ht="35.25" x14ac:dyDescent="0.5">
      <c r="A1" s="3" t="s">
        <v>8</v>
      </c>
    </row>
    <row r="2" spans="1:11" x14ac:dyDescent="0.3">
      <c r="A2" s="94"/>
      <c r="C2" s="141" t="s">
        <v>325</v>
      </c>
      <c r="D2" s="141">
        <v>2020</v>
      </c>
      <c r="E2" s="141"/>
      <c r="F2" s="141"/>
      <c r="G2" s="141"/>
      <c r="H2" s="141">
        <v>2021</v>
      </c>
      <c r="I2" s="141"/>
      <c r="J2" s="141"/>
      <c r="K2" s="141"/>
    </row>
    <row r="3" spans="1:11" x14ac:dyDescent="0.3">
      <c r="A3" s="94"/>
      <c r="C3" s="256"/>
      <c r="D3" s="256" t="s">
        <v>314</v>
      </c>
      <c r="E3" s="256" t="s">
        <v>454</v>
      </c>
      <c r="F3" s="256" t="s">
        <v>316</v>
      </c>
      <c r="G3" s="258" t="s">
        <v>26</v>
      </c>
      <c r="H3" s="256" t="s">
        <v>314</v>
      </c>
      <c r="I3" s="256" t="s">
        <v>454</v>
      </c>
      <c r="J3" s="256" t="s">
        <v>316</v>
      </c>
      <c r="K3" s="256" t="s">
        <v>26</v>
      </c>
    </row>
    <row r="4" spans="1:11" x14ac:dyDescent="0.3">
      <c r="A4" s="16" t="s">
        <v>14</v>
      </c>
      <c r="C4" s="27" t="s">
        <v>317</v>
      </c>
      <c r="D4" s="27">
        <v>406215</v>
      </c>
      <c r="E4" s="27">
        <v>6209527</v>
      </c>
      <c r="F4" s="27">
        <v>265175</v>
      </c>
      <c r="G4" s="114">
        <v>6880917</v>
      </c>
      <c r="H4" s="27">
        <v>427144</v>
      </c>
      <c r="I4" s="27">
        <v>6386611</v>
      </c>
      <c r="J4" s="27">
        <v>272703</v>
      </c>
      <c r="K4" s="27">
        <v>7086458</v>
      </c>
    </row>
    <row r="5" spans="1:11" x14ac:dyDescent="0.3">
      <c r="A5" s="17" t="s">
        <v>0</v>
      </c>
      <c r="C5" s="142" t="s">
        <v>112</v>
      </c>
      <c r="D5" s="142">
        <v>133467</v>
      </c>
      <c r="E5" s="142">
        <v>130957</v>
      </c>
      <c r="F5" s="142">
        <v>22912</v>
      </c>
      <c r="G5" s="249">
        <v>287336</v>
      </c>
      <c r="H5" s="142">
        <v>136720</v>
      </c>
      <c r="I5" s="142">
        <v>134728</v>
      </c>
      <c r="J5" s="142">
        <v>28244</v>
      </c>
      <c r="K5" s="142">
        <v>299692</v>
      </c>
    </row>
    <row r="6" spans="1:11" x14ac:dyDescent="0.3">
      <c r="A6" s="17" t="s">
        <v>2</v>
      </c>
      <c r="C6" s="28" t="s">
        <v>387</v>
      </c>
      <c r="D6" s="28">
        <v>269434</v>
      </c>
      <c r="E6" s="28">
        <v>2588880</v>
      </c>
      <c r="F6" s="28">
        <v>124700.6</v>
      </c>
      <c r="G6" s="117">
        <v>2983014.6</v>
      </c>
      <c r="H6" s="28">
        <v>280386.80000000005</v>
      </c>
      <c r="I6" s="28">
        <v>2662707.2000000002</v>
      </c>
      <c r="J6" s="28">
        <v>132032.6</v>
      </c>
      <c r="K6" s="28">
        <v>3075126.6000000006</v>
      </c>
    </row>
    <row r="7" spans="1:11" x14ac:dyDescent="0.3">
      <c r="A7" s="17" t="s">
        <v>4</v>
      </c>
      <c r="C7" s="142" t="s">
        <v>318</v>
      </c>
      <c r="D7" s="142">
        <v>127244</v>
      </c>
      <c r="E7" s="142">
        <v>695115</v>
      </c>
      <c r="F7" s="142">
        <v>40420</v>
      </c>
      <c r="G7" s="249">
        <v>862779</v>
      </c>
      <c r="H7" s="142">
        <v>150376</v>
      </c>
      <c r="I7" s="142">
        <v>1092381</v>
      </c>
      <c r="J7" s="142">
        <v>50056</v>
      </c>
      <c r="K7" s="142">
        <v>1292813</v>
      </c>
    </row>
    <row r="8" spans="1:11" x14ac:dyDescent="0.3">
      <c r="A8" s="17" t="s">
        <v>6</v>
      </c>
      <c r="C8" s="28" t="s">
        <v>445</v>
      </c>
      <c r="D8" s="28">
        <v>286399.8666666667</v>
      </c>
      <c r="E8" s="28">
        <v>2681562</v>
      </c>
      <c r="F8" s="28">
        <v>130091.73333333334</v>
      </c>
      <c r="G8" s="117">
        <v>3098053.6</v>
      </c>
      <c r="H8" s="28">
        <v>300436.93333333341</v>
      </c>
      <c r="I8" s="28">
        <v>2808358</v>
      </c>
      <c r="J8" s="28">
        <v>138717.73333333334</v>
      </c>
      <c r="K8" s="28">
        <v>3247513.0666666673</v>
      </c>
    </row>
    <row r="9" spans="1:11" x14ac:dyDescent="0.3">
      <c r="A9" s="17" t="s">
        <v>8</v>
      </c>
      <c r="C9" s="142" t="s">
        <v>320</v>
      </c>
      <c r="D9" s="149">
        <v>0.36586219670309317</v>
      </c>
      <c r="E9" s="149">
        <v>0.64534956706270052</v>
      </c>
      <c r="F9" s="149">
        <v>0.63115368336328503</v>
      </c>
      <c r="G9" s="251">
        <v>0.62373054369819891</v>
      </c>
      <c r="H9" s="149">
        <v>0.37663235601760092</v>
      </c>
      <c r="I9" s="149">
        <v>0.64861498981633836</v>
      </c>
      <c r="J9" s="149">
        <v>0.65012983735463858</v>
      </c>
      <c r="K9" s="149">
        <v>0.62790829585609931</v>
      </c>
    </row>
    <row r="10" spans="1:11" x14ac:dyDescent="0.3">
      <c r="A10" s="21" t="s">
        <v>94</v>
      </c>
      <c r="C10" s="27" t="s">
        <v>439</v>
      </c>
      <c r="D10" s="113">
        <v>25.958795852704835</v>
      </c>
      <c r="E10" s="113">
        <v>249.42734549889951</v>
      </c>
      <c r="F10" s="113">
        <v>12.01436128369027</v>
      </c>
      <c r="G10" s="116">
        <v>287.40050263529457</v>
      </c>
      <c r="H10" s="113">
        <v>26.825301851473064</v>
      </c>
      <c r="I10" s="113">
        <v>254.74781402723184</v>
      </c>
      <c r="J10" s="113">
        <v>12.631886912061487</v>
      </c>
      <c r="K10" s="113">
        <v>294.20500279076646</v>
      </c>
    </row>
    <row r="11" spans="1:11" x14ac:dyDescent="0.3">
      <c r="A11" s="21" t="s">
        <v>95</v>
      </c>
      <c r="C11" s="142" t="s">
        <v>440</v>
      </c>
      <c r="D11" s="252">
        <v>27.593383429863657</v>
      </c>
      <c r="E11" s="252">
        <v>258.35685371694319</v>
      </c>
      <c r="F11" s="252">
        <v>12.533773568757159</v>
      </c>
      <c r="G11" s="254">
        <v>298.48401071556401</v>
      </c>
      <c r="H11" s="252">
        <v>28.743547927354488</v>
      </c>
      <c r="I11" s="252">
        <v>268.68258797132813</v>
      </c>
      <c r="J11" s="252">
        <v>13.271470229050774</v>
      </c>
      <c r="K11" s="252">
        <v>310.69764439672736</v>
      </c>
    </row>
    <row r="12" spans="1:11" x14ac:dyDescent="0.3">
      <c r="A12" s="21" t="s">
        <v>96</v>
      </c>
      <c r="C12" s="27" t="s">
        <v>451</v>
      </c>
      <c r="D12" s="27"/>
      <c r="E12" s="27"/>
      <c r="F12" s="27"/>
      <c r="G12" s="114">
        <v>4930.3513688581525</v>
      </c>
      <c r="H12" s="27"/>
      <c r="I12" s="27"/>
      <c r="J12" s="27"/>
      <c r="K12" s="27">
        <v>5023.7408183194384</v>
      </c>
    </row>
    <row r="13" spans="1:11" x14ac:dyDescent="0.3">
      <c r="A13" s="21" t="s">
        <v>97</v>
      </c>
      <c r="C13" s="142" t="s">
        <v>441</v>
      </c>
      <c r="D13" s="142"/>
      <c r="E13" s="142"/>
      <c r="F13" s="142"/>
      <c r="G13" s="249">
        <v>152.70176844584648</v>
      </c>
      <c r="H13" s="142"/>
      <c r="I13" s="142"/>
      <c r="J13" s="142"/>
      <c r="K13" s="142">
        <v>160.605396870562</v>
      </c>
    </row>
    <row r="14" spans="1:11" x14ac:dyDescent="0.3">
      <c r="A14" s="21" t="s">
        <v>98</v>
      </c>
      <c r="C14" s="27" t="s">
        <v>442</v>
      </c>
      <c r="D14" s="27"/>
      <c r="E14" s="27"/>
      <c r="F14" s="27"/>
      <c r="G14" s="114">
        <v>7.4356653457523594</v>
      </c>
      <c r="H14" s="27"/>
      <c r="I14" s="27"/>
      <c r="J14" s="27"/>
      <c r="K14" s="27">
        <v>9.4659507045869997</v>
      </c>
    </row>
    <row r="15" spans="1:11" x14ac:dyDescent="0.3">
      <c r="A15" s="21" t="s">
        <v>99</v>
      </c>
      <c r="C15" s="142" t="s">
        <v>319</v>
      </c>
      <c r="D15" s="142"/>
      <c r="E15" s="142"/>
      <c r="F15" s="142"/>
      <c r="G15" s="249">
        <v>10379295</v>
      </c>
      <c r="H15" s="142"/>
      <c r="I15" s="142"/>
      <c r="J15" s="142"/>
      <c r="K15" s="142">
        <v>10452326</v>
      </c>
    </row>
    <row r="16" spans="1:11" x14ac:dyDescent="0.3">
      <c r="A16" s="21" t="s">
        <v>100</v>
      </c>
      <c r="C16" s="27" t="s">
        <v>443</v>
      </c>
      <c r="D16" s="27"/>
      <c r="E16" s="27"/>
      <c r="F16" s="27"/>
      <c r="G16" s="114">
        <f t="shared" ref="G16:K16" si="0">(G12*1000000)/G15</f>
        <v>475.01794378694819</v>
      </c>
      <c r="H16" s="27"/>
      <c r="I16" s="27"/>
      <c r="J16" s="27"/>
      <c r="K16" s="27">
        <f t="shared" si="0"/>
        <v>480.63376690694855</v>
      </c>
    </row>
    <row r="17" spans="1:11" x14ac:dyDescent="0.3">
      <c r="A17" s="21" t="s">
        <v>101</v>
      </c>
      <c r="C17" s="143" t="s">
        <v>444</v>
      </c>
      <c r="D17" s="143"/>
      <c r="E17" s="143"/>
      <c r="F17" s="143"/>
      <c r="G17" s="250">
        <f t="shared" ref="G17:K17" si="1">(G12*1000000)/G8</f>
        <v>1591.4351413604181</v>
      </c>
      <c r="H17" s="143"/>
      <c r="I17" s="143"/>
      <c r="J17" s="143"/>
      <c r="K17" s="143">
        <f t="shared" si="1"/>
        <v>1546.9501477559681</v>
      </c>
    </row>
    <row r="18" spans="1:11" x14ac:dyDescent="0.3">
      <c r="A18" s="122" t="s">
        <v>102</v>
      </c>
    </row>
    <row r="19" spans="1:11" x14ac:dyDescent="0.3">
      <c r="A19" s="21" t="s">
        <v>103</v>
      </c>
      <c r="C19" s="340" t="s">
        <v>478</v>
      </c>
      <c r="D19" s="311"/>
      <c r="E19" s="311"/>
      <c r="F19" s="311"/>
      <c r="G19" s="311"/>
      <c r="H19" s="311"/>
      <c r="I19" s="311"/>
      <c r="J19" s="311"/>
      <c r="K19" s="311"/>
    </row>
    <row r="20" spans="1:11" x14ac:dyDescent="0.3">
      <c r="A20" s="21" t="s">
        <v>104</v>
      </c>
      <c r="C20" s="311"/>
      <c r="D20" s="311"/>
      <c r="E20" s="311"/>
      <c r="F20" s="311"/>
      <c r="G20" s="311"/>
      <c r="H20" s="311"/>
      <c r="I20" s="311"/>
      <c r="J20" s="311"/>
      <c r="K20" s="311"/>
    </row>
    <row r="21" spans="1:11" x14ac:dyDescent="0.3">
      <c r="A21" s="21" t="s">
        <v>105</v>
      </c>
      <c r="C21" s="311"/>
      <c r="D21" s="311"/>
      <c r="E21" s="311"/>
      <c r="F21" s="311"/>
      <c r="G21" s="311"/>
      <c r="H21" s="311"/>
      <c r="I21" s="311"/>
      <c r="J21" s="311"/>
      <c r="K21" s="311"/>
    </row>
    <row r="22" spans="1:11" x14ac:dyDescent="0.3">
      <c r="A22" s="17" t="s">
        <v>10</v>
      </c>
      <c r="C22" s="52" t="s">
        <v>447</v>
      </c>
    </row>
    <row r="23" spans="1:11" x14ac:dyDescent="0.3">
      <c r="A23" s="17" t="s">
        <v>12</v>
      </c>
      <c r="C23" s="52"/>
    </row>
    <row r="24" spans="1:11" x14ac:dyDescent="0.3">
      <c r="A24" s="17" t="s">
        <v>13</v>
      </c>
      <c r="C24" s="52" t="s">
        <v>455</v>
      </c>
    </row>
    <row r="25" spans="1:11" x14ac:dyDescent="0.3">
      <c r="A25" s="17" t="s">
        <v>1</v>
      </c>
    </row>
    <row r="26" spans="1:11" x14ac:dyDescent="0.3">
      <c r="A26" s="17" t="s">
        <v>3</v>
      </c>
    </row>
    <row r="27" spans="1:11" x14ac:dyDescent="0.3">
      <c r="A27" s="17" t="s">
        <v>5</v>
      </c>
    </row>
    <row r="28" spans="1:11" x14ac:dyDescent="0.3">
      <c r="A28" s="17" t="s">
        <v>7</v>
      </c>
    </row>
    <row r="29" spans="1:11" x14ac:dyDescent="0.3">
      <c r="A29" s="17" t="s">
        <v>9</v>
      </c>
    </row>
    <row r="30" spans="1:11" x14ac:dyDescent="0.3">
      <c r="A30" s="119" t="s">
        <v>11</v>
      </c>
    </row>
    <row r="31" spans="1:11" x14ac:dyDescent="0.3">
      <c r="A31" s="120"/>
    </row>
    <row r="32" spans="1:11" x14ac:dyDescent="0.3">
      <c r="A32" s="120"/>
    </row>
    <row r="33" spans="1:1" x14ac:dyDescent="0.3">
      <c r="A33" s="120"/>
    </row>
    <row r="34" spans="1:1" x14ac:dyDescent="0.3">
      <c r="A34" s="120"/>
    </row>
  </sheetData>
  <mergeCells count="1">
    <mergeCell ref="C19:K21"/>
  </mergeCells>
  <hyperlinks>
    <hyperlink ref="A28" location="'Regional utveckling'!A1" display="Regional utveckling" xr:uid="{00000000-0004-0000-1E00-000000000000}"/>
    <hyperlink ref="A27" location="'Läkemedel'!A1" display="Läkemedel" xr:uid="{00000000-0004-0000-1E00-000001000000}"/>
    <hyperlink ref="A26" location="'Övrig hälso- och sjukvård'!A1" display="Övrig hälso- och sjukvård" xr:uid="{00000000-0004-0000-1E00-000002000000}"/>
    <hyperlink ref="A25" location="'Tandvård'!A1" display="Tandvård" xr:uid="{00000000-0004-0000-1E00-000003000000}"/>
    <hyperlink ref="A24" location="'Specialiserad psykiatrisk vård'!A1" display="Specialiserad psykiatrisk vård" xr:uid="{00000000-0004-0000-1E00-000004000000}"/>
    <hyperlink ref="A23" location="'Specialiserad somatisk vård'!A1" display="Specialiserad somatisk vård" xr:uid="{00000000-0004-0000-1E00-000005000000}"/>
    <hyperlink ref="A22" location="'Vårdcentraler'!A1" display="Vårdcentraler" xr:uid="{00000000-0004-0000-1E00-000006000000}"/>
    <hyperlink ref="A9" location="'Primärvård'!A1" display="Primärvård" xr:uid="{00000000-0004-0000-1E00-000007000000}"/>
    <hyperlink ref="A8" location="'Vårdplatser'!A1" display="Vårdplatser" xr:uid="{00000000-0004-0000-1E00-000008000000}"/>
    <hyperlink ref="A7" location="'Hälso- och sjukvård'!A1" display="Hälso- och sjukvård" xr:uid="{00000000-0004-0000-1E00-000009000000}"/>
    <hyperlink ref="A6" location="'Kostnader och intäkter'!A1" display="Kostnader för" xr:uid="{00000000-0004-0000-1E00-00000A000000}"/>
    <hyperlink ref="A5" location="'Regionernas ekonomi'!A1" display="Regionernas ekonomi" xr:uid="{00000000-0004-0000-1E00-00000B000000}"/>
    <hyperlink ref="A29" location="'Trafik och infrastruktur'!A1" display="Trafik och infrastruktur, samt allmän regional utveckling" xr:uid="{00000000-0004-0000-1E00-00000C000000}"/>
    <hyperlink ref="A30" location="'Utbildning och kultur'!A1" display="Utbildning och kultur" xr:uid="{00000000-0004-0000-1E00-00000D000000}"/>
    <hyperlink ref="A4" location="Innehåll!A1" display="Innehåll" xr:uid="{00000000-0004-0000-1E00-00000E000000}"/>
    <hyperlink ref="A10" location="'Primärvård 1'!A1" display="Primärvård 1" xr:uid="{59BFA304-8412-4279-B1D4-ED96A4E688A0}"/>
    <hyperlink ref="A11" location="'Primärvård 2'!A1" display="Primärvård 2" xr:uid="{BE8051C0-6A16-4BA3-86E5-BE99A31FBB4E}"/>
    <hyperlink ref="A12" location="'Primärvård 3'!A1" display="Primärvård 3" xr:uid="{EE09BE98-C293-444A-97AB-92DDC31C9CCF}"/>
    <hyperlink ref="A13" location="'Primärvård 4'!A1" display="Primärvård 4" xr:uid="{511A1E8C-1347-4EC0-9FED-BD4377552CE7}"/>
    <hyperlink ref="A14" location="'Allmänläkarvård'!A1" display="Allmänläkarvård" xr:uid="{2B37BF72-D0A8-4EEA-ACD7-67CD35573FBC}"/>
    <hyperlink ref="A15" location="'Sjuksköterskevård'!A1" display="Sjuksköterskevård" xr:uid="{24AC0C59-0569-4C44-B6AA-1717564D33CF}"/>
    <hyperlink ref="A16" location="'Mödrahälsovård'!A1" display="Mödrahälsovård" xr:uid="{F1986BC7-2EAF-426D-8CF0-5AD86C2CFD7E}"/>
    <hyperlink ref="A17" location="'Barnhälsovård'!A1" display="Barnhälsovård" xr:uid="{84CEFA41-EA42-46CA-951B-BD2721D88D67}"/>
    <hyperlink ref="A18" location="'Fysio- och arbetsterapi'!A1" display="Fysio- och arbetsterapi" xr:uid="{14598202-6C7E-42A5-920A-73BFCD189E80}"/>
    <hyperlink ref="A19" location="'Primärvårdsansluten hemsjukvård'!A1" display="Primärvårdsansluten hemsjukvård" xr:uid="{7C6D2CC8-F935-4966-92C3-EDB2B4BBBF57}"/>
    <hyperlink ref="A20" location="'Övrig primärvård'!A1" display="Övrig primärvård" xr:uid="{02A67B6F-4235-4641-8250-48F857322038}"/>
    <hyperlink ref="A21" location="'Sluten primärvård'!A1" display="Sluten primärvård" xr:uid="{EE14BDBA-FB93-4635-974F-4A23C1174A4A}"/>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2">
    <tabColor theme="6"/>
  </sheetPr>
  <dimension ref="A1:L34"/>
  <sheetViews>
    <sheetView showGridLines="0" tabSelected="1" workbookViewId="0">
      <selection activeCell="B43" sqref="B43"/>
    </sheetView>
  </sheetViews>
  <sheetFormatPr defaultRowHeight="16.5" x14ac:dyDescent="0.3"/>
  <cols>
    <col min="1" max="1" width="59.5" style="2" customWidth="1"/>
    <col min="3" max="3" width="38.5" customWidth="1"/>
    <col min="4" max="4" width="7.25" bestFit="1" customWidth="1"/>
    <col min="5" max="5" width="12.375" bestFit="1" customWidth="1"/>
    <col min="6" max="6" width="6.375" bestFit="1" customWidth="1"/>
    <col min="7" max="7" width="9.75" customWidth="1"/>
    <col min="8" max="8" width="7.375" bestFit="1" customWidth="1"/>
    <col min="9" max="9" width="12.375" bestFit="1" customWidth="1"/>
    <col min="10" max="10" width="8.875" bestFit="1" customWidth="1"/>
    <col min="11" max="11" width="9.875" bestFit="1" customWidth="1"/>
    <col min="12" max="12" width="9.75" customWidth="1"/>
    <col min="13" max="13" width="12.25" customWidth="1"/>
    <col min="14" max="14" width="11.75" bestFit="1" customWidth="1"/>
    <col min="15" max="15" width="8.625" bestFit="1" customWidth="1"/>
    <col min="16" max="16" width="11.75" bestFit="1" customWidth="1"/>
    <col min="17" max="18" width="8.625" bestFit="1" customWidth="1"/>
    <col min="19" max="20" width="10.75" bestFit="1" customWidth="1"/>
    <col min="21" max="21" width="11.75" bestFit="1" customWidth="1"/>
    <col min="22" max="22" width="8.625" bestFit="1" customWidth="1"/>
    <col min="23" max="23" width="11.75" bestFit="1" customWidth="1"/>
  </cols>
  <sheetData>
    <row r="1" spans="1:11" ht="35.25" x14ac:dyDescent="0.5">
      <c r="A1" s="3" t="s">
        <v>8</v>
      </c>
    </row>
    <row r="2" spans="1:11" x14ac:dyDescent="0.3">
      <c r="A2" s="94"/>
      <c r="C2" s="141" t="s">
        <v>328</v>
      </c>
      <c r="D2" s="141">
        <v>2020</v>
      </c>
      <c r="E2" s="141"/>
      <c r="F2" s="141"/>
      <c r="G2" s="141"/>
      <c r="H2" s="141">
        <v>2021</v>
      </c>
      <c r="I2" s="141"/>
      <c r="J2" s="141"/>
      <c r="K2" s="141"/>
    </row>
    <row r="3" spans="1:11" x14ac:dyDescent="0.3">
      <c r="A3" s="94"/>
      <c r="C3" s="141"/>
      <c r="D3" s="141" t="s">
        <v>22</v>
      </c>
      <c r="E3" s="141" t="s">
        <v>315</v>
      </c>
      <c r="F3" s="141" t="s">
        <v>316</v>
      </c>
      <c r="G3" s="248" t="s">
        <v>26</v>
      </c>
      <c r="H3" s="141" t="s">
        <v>22</v>
      </c>
      <c r="I3" s="141" t="s">
        <v>315</v>
      </c>
      <c r="J3" s="141" t="s">
        <v>316</v>
      </c>
      <c r="K3" s="141" t="s">
        <v>26</v>
      </c>
    </row>
    <row r="4" spans="1:11" x14ac:dyDescent="0.3">
      <c r="A4" s="16" t="s">
        <v>14</v>
      </c>
      <c r="C4" s="27" t="s">
        <v>456</v>
      </c>
      <c r="D4" s="27">
        <v>43014</v>
      </c>
      <c r="E4" s="27">
        <v>764359</v>
      </c>
      <c r="F4" s="27">
        <v>400</v>
      </c>
      <c r="G4" s="114">
        <v>807773</v>
      </c>
      <c r="H4" s="27">
        <v>42225</v>
      </c>
      <c r="I4" s="27">
        <v>707609</v>
      </c>
      <c r="J4" s="27">
        <v>3038523</v>
      </c>
      <c r="K4" s="27">
        <v>3428826</v>
      </c>
    </row>
    <row r="5" spans="1:11" x14ac:dyDescent="0.3">
      <c r="A5" s="17" t="s">
        <v>0</v>
      </c>
      <c r="C5" s="142" t="s">
        <v>326</v>
      </c>
      <c r="D5" s="142">
        <v>144448</v>
      </c>
      <c r="E5" s="142">
        <v>44</v>
      </c>
      <c r="F5" s="142">
        <v>1</v>
      </c>
      <c r="G5" s="249">
        <v>144493</v>
      </c>
      <c r="H5" s="142">
        <v>145581</v>
      </c>
      <c r="I5" s="142">
        <v>312</v>
      </c>
      <c r="J5" s="142">
        <v>132</v>
      </c>
      <c r="K5" s="142">
        <v>142685</v>
      </c>
    </row>
    <row r="6" spans="1:11" x14ac:dyDescent="0.3">
      <c r="A6" s="17" t="s">
        <v>2</v>
      </c>
      <c r="C6" s="28" t="s">
        <v>387</v>
      </c>
      <c r="D6" s="28">
        <v>381806</v>
      </c>
      <c r="E6" s="28">
        <v>611630.4</v>
      </c>
      <c r="F6" s="28">
        <v>482</v>
      </c>
      <c r="G6" s="117">
        <v>993918.4</v>
      </c>
      <c r="H6" s="28">
        <v>382739</v>
      </c>
      <c r="I6" s="28">
        <v>566380.4</v>
      </c>
      <c r="J6" s="28">
        <v>2431153.6</v>
      </c>
      <c r="K6" s="28">
        <v>3380273.0000000005</v>
      </c>
    </row>
    <row r="7" spans="1:11" x14ac:dyDescent="0.3">
      <c r="A7" s="17" t="s">
        <v>4</v>
      </c>
      <c r="C7" s="142" t="s">
        <v>318</v>
      </c>
      <c r="D7" s="142">
        <v>45602</v>
      </c>
      <c r="E7" s="142">
        <v>2414</v>
      </c>
      <c r="F7" s="142">
        <v>939</v>
      </c>
      <c r="G7" s="249">
        <v>48955</v>
      </c>
      <c r="H7" s="142">
        <v>47998</v>
      </c>
      <c r="I7" s="142">
        <v>2623</v>
      </c>
      <c r="J7" s="142">
        <v>1235</v>
      </c>
      <c r="K7" s="142">
        <v>49292</v>
      </c>
    </row>
    <row r="8" spans="1:11" x14ac:dyDescent="0.3">
      <c r="A8" s="17" t="s">
        <v>6</v>
      </c>
      <c r="C8" s="27" t="s">
        <v>445</v>
      </c>
      <c r="D8" s="27">
        <v>397006.66666666669</v>
      </c>
      <c r="E8" s="27">
        <v>611952.26666666672</v>
      </c>
      <c r="F8" s="27">
        <v>607.20000000000005</v>
      </c>
      <c r="G8" s="114">
        <v>1009566.1333333333</v>
      </c>
      <c r="H8" s="27">
        <v>398738.33333333331</v>
      </c>
      <c r="I8" s="27">
        <v>566380.4</v>
      </c>
      <c r="J8" s="27">
        <v>2431318.2666666666</v>
      </c>
      <c r="K8" s="27">
        <v>3396786.7333333339</v>
      </c>
    </row>
    <row r="9" spans="1:11" x14ac:dyDescent="0.3">
      <c r="A9" s="17" t="s">
        <v>8</v>
      </c>
      <c r="C9" s="143" t="s">
        <v>320</v>
      </c>
      <c r="D9" s="159">
        <v>0.46210690018683004</v>
      </c>
      <c r="E9" s="159">
        <v>0.68212246221940864</v>
      </c>
      <c r="F9" s="159">
        <v>0.1676470588235294</v>
      </c>
      <c r="G9" s="257">
        <v>0.63769642700377493</v>
      </c>
      <c r="H9" s="159">
        <v>0.45947705270612987</v>
      </c>
      <c r="I9" s="159">
        <v>0.67963597790329944</v>
      </c>
      <c r="J9" s="159">
        <v>0.81028620429926723</v>
      </c>
      <c r="K9" s="159">
        <v>0.75887982784482433</v>
      </c>
    </row>
    <row r="10" spans="1:11" x14ac:dyDescent="0.3">
      <c r="A10" s="21" t="s">
        <v>94</v>
      </c>
      <c r="C10" s="27" t="s">
        <v>439</v>
      </c>
      <c r="D10" s="113">
        <v>36.785350064720198</v>
      </c>
      <c r="E10" s="113">
        <v>58.927932966545413</v>
      </c>
      <c r="F10" s="113">
        <v>4.6438606861063297E-2</v>
      </c>
      <c r="G10" s="116">
        <v>95.759721638126678</v>
      </c>
      <c r="H10" s="113">
        <v>36.617591146697876</v>
      </c>
      <c r="I10" s="113">
        <v>54.187020190529843</v>
      </c>
      <c r="J10" s="113">
        <v>232.59450575881388</v>
      </c>
      <c r="K10" s="113">
        <v>297.36150673046677</v>
      </c>
    </row>
    <row r="11" spans="1:11" x14ac:dyDescent="0.3">
      <c r="A11" s="21" t="s">
        <v>95</v>
      </c>
      <c r="C11" s="142" t="s">
        <v>440</v>
      </c>
      <c r="D11" s="252">
        <v>38.249868287457545</v>
      </c>
      <c r="E11" s="252">
        <v>58.958943422136734</v>
      </c>
      <c r="F11" s="252">
        <v>5.8501083166053187E-2</v>
      </c>
      <c r="G11" s="254">
        <v>97.267312792760322</v>
      </c>
      <c r="H11" s="252">
        <v>36.617591146697876</v>
      </c>
      <c r="I11" s="252">
        <v>54.18702019052985</v>
      </c>
      <c r="J11" s="252">
        <v>232.61025982797196</v>
      </c>
      <c r="K11" s="252">
        <v>324.97902699679804</v>
      </c>
    </row>
    <row r="12" spans="1:11" x14ac:dyDescent="0.3">
      <c r="A12" s="21" t="s">
        <v>96</v>
      </c>
      <c r="C12" s="27" t="s">
        <v>451</v>
      </c>
      <c r="D12" s="27"/>
      <c r="E12" s="27"/>
      <c r="F12" s="27"/>
      <c r="G12" s="114">
        <v>1070.737970525</v>
      </c>
      <c r="H12" s="27"/>
      <c r="I12" s="27"/>
      <c r="J12" s="27"/>
      <c r="K12" s="27">
        <v>1074.64120166</v>
      </c>
    </row>
    <row r="13" spans="1:11" x14ac:dyDescent="0.3">
      <c r="A13" s="21" t="s">
        <v>97</v>
      </c>
      <c r="C13" s="142" t="s">
        <v>441</v>
      </c>
      <c r="D13" s="142"/>
      <c r="E13" s="142"/>
      <c r="F13" s="142"/>
      <c r="G13" s="249">
        <v>157.21079216999999</v>
      </c>
      <c r="H13" s="142"/>
      <c r="I13" s="142"/>
      <c r="J13" s="142"/>
      <c r="K13" s="142">
        <v>165</v>
      </c>
    </row>
    <row r="14" spans="1:11" x14ac:dyDescent="0.3">
      <c r="A14" s="21" t="s">
        <v>98</v>
      </c>
      <c r="C14" s="27" t="s">
        <v>442</v>
      </c>
      <c r="D14" s="27"/>
      <c r="E14" s="27"/>
      <c r="F14" s="27"/>
      <c r="G14" s="114">
        <v>11.15330963932</v>
      </c>
      <c r="H14" s="27"/>
      <c r="I14" s="27"/>
      <c r="J14" s="27"/>
      <c r="K14" s="27">
        <v>12.274210487120001</v>
      </c>
    </row>
    <row r="15" spans="1:11" x14ac:dyDescent="0.3">
      <c r="A15" s="21" t="s">
        <v>99</v>
      </c>
      <c r="C15" s="142" t="s">
        <v>319</v>
      </c>
      <c r="D15" s="142"/>
      <c r="E15" s="142"/>
      <c r="F15" s="142"/>
      <c r="G15" s="249">
        <v>10379295</v>
      </c>
      <c r="H15" s="142"/>
      <c r="I15" s="142"/>
      <c r="J15" s="142"/>
      <c r="K15" s="142">
        <v>10452326</v>
      </c>
    </row>
    <row r="16" spans="1:11" x14ac:dyDescent="0.3">
      <c r="A16" s="21" t="s">
        <v>100</v>
      </c>
      <c r="C16" s="27" t="s">
        <v>443</v>
      </c>
      <c r="D16" s="27"/>
      <c r="E16" s="27"/>
      <c r="F16" s="27"/>
      <c r="G16" s="114">
        <f t="shared" ref="G16:K16" si="0">(G12*1000000)/G15</f>
        <v>103.16095366062918</v>
      </c>
      <c r="H16" s="27"/>
      <c r="I16" s="27"/>
      <c r="J16" s="27"/>
      <c r="K16" s="27">
        <f t="shared" si="0"/>
        <v>102.81359399429373</v>
      </c>
    </row>
    <row r="17" spans="1:12" x14ac:dyDescent="0.3">
      <c r="A17" s="21" t="s">
        <v>101</v>
      </c>
      <c r="C17" s="143" t="s">
        <v>444</v>
      </c>
      <c r="D17" s="143"/>
      <c r="E17" s="143"/>
      <c r="F17" s="143"/>
      <c r="G17" s="250">
        <f t="shared" ref="G17:K17" si="1">(G12*1000000)/G8</f>
        <v>1060.5922040883966</v>
      </c>
      <c r="H17" s="143"/>
      <c r="I17" s="143"/>
      <c r="J17" s="143"/>
      <c r="K17" s="143">
        <f t="shared" si="1"/>
        <v>316.36993606761808</v>
      </c>
    </row>
    <row r="18" spans="1:12" x14ac:dyDescent="0.3">
      <c r="A18" s="21" t="s">
        <v>102</v>
      </c>
    </row>
    <row r="19" spans="1:12" x14ac:dyDescent="0.3">
      <c r="A19" s="122" t="s">
        <v>103</v>
      </c>
      <c r="C19" s="338" t="s">
        <v>479</v>
      </c>
      <c r="D19" s="338"/>
      <c r="E19" s="338"/>
      <c r="F19" s="338"/>
      <c r="G19" s="338"/>
      <c r="H19" s="338"/>
      <c r="I19" s="338"/>
      <c r="J19" s="338"/>
      <c r="K19" s="338"/>
      <c r="L19" s="338"/>
    </row>
    <row r="20" spans="1:12" x14ac:dyDescent="0.3">
      <c r="A20" s="21" t="s">
        <v>104</v>
      </c>
      <c r="C20" s="338"/>
      <c r="D20" s="338"/>
      <c r="E20" s="338"/>
      <c r="F20" s="338"/>
      <c r="G20" s="338"/>
      <c r="H20" s="338"/>
      <c r="I20" s="338"/>
      <c r="J20" s="338"/>
      <c r="K20" s="338"/>
      <c r="L20" s="338"/>
    </row>
    <row r="21" spans="1:12" x14ac:dyDescent="0.3">
      <c r="A21" s="21" t="s">
        <v>105</v>
      </c>
      <c r="C21" s="338"/>
      <c r="D21" s="338"/>
      <c r="E21" s="338"/>
      <c r="F21" s="338"/>
      <c r="G21" s="338"/>
      <c r="H21" s="338"/>
      <c r="I21" s="338"/>
      <c r="J21" s="338"/>
      <c r="K21" s="338"/>
      <c r="L21" s="338"/>
    </row>
    <row r="22" spans="1:12" x14ac:dyDescent="0.3">
      <c r="A22" s="17" t="s">
        <v>10</v>
      </c>
      <c r="C22" s="52" t="s">
        <v>447</v>
      </c>
    </row>
    <row r="23" spans="1:12" x14ac:dyDescent="0.3">
      <c r="A23" s="17" t="s">
        <v>12</v>
      </c>
      <c r="C23" s="338" t="s">
        <v>457</v>
      </c>
      <c r="D23" s="339"/>
      <c r="E23" s="339"/>
      <c r="F23" s="339"/>
      <c r="G23" s="339"/>
      <c r="H23" s="339"/>
      <c r="I23" s="339"/>
      <c r="J23" s="339"/>
      <c r="K23" s="339"/>
      <c r="L23" s="339"/>
    </row>
    <row r="24" spans="1:12" x14ac:dyDescent="0.3">
      <c r="A24" s="17" t="s">
        <v>13</v>
      </c>
      <c r="C24" s="339"/>
      <c r="D24" s="339"/>
      <c r="E24" s="339"/>
      <c r="F24" s="339"/>
      <c r="G24" s="339"/>
      <c r="H24" s="339"/>
      <c r="I24" s="339"/>
      <c r="J24" s="339"/>
      <c r="K24" s="339"/>
      <c r="L24" s="339"/>
    </row>
    <row r="25" spans="1:12" x14ac:dyDescent="0.3">
      <c r="A25" s="17" t="s">
        <v>1</v>
      </c>
      <c r="C25" s="339"/>
      <c r="D25" s="339"/>
      <c r="E25" s="339"/>
      <c r="F25" s="339"/>
      <c r="G25" s="339"/>
      <c r="H25" s="339"/>
      <c r="I25" s="339"/>
      <c r="J25" s="339"/>
      <c r="K25" s="339"/>
      <c r="L25" s="339"/>
    </row>
    <row r="26" spans="1:12" x14ac:dyDescent="0.3">
      <c r="A26" s="17" t="s">
        <v>3</v>
      </c>
      <c r="C26" s="339"/>
      <c r="D26" s="339"/>
      <c r="E26" s="339"/>
      <c r="F26" s="339"/>
      <c r="G26" s="339"/>
      <c r="H26" s="339"/>
      <c r="I26" s="339"/>
      <c r="J26" s="339"/>
      <c r="K26" s="339"/>
      <c r="L26" s="339"/>
    </row>
    <row r="27" spans="1:12" x14ac:dyDescent="0.3">
      <c r="A27" s="17" t="s">
        <v>5</v>
      </c>
    </row>
    <row r="28" spans="1:12" x14ac:dyDescent="0.3">
      <c r="A28" s="17" t="s">
        <v>7</v>
      </c>
    </row>
    <row r="29" spans="1:12" x14ac:dyDescent="0.3">
      <c r="A29" s="17" t="s">
        <v>9</v>
      </c>
    </row>
    <row r="30" spans="1:12" x14ac:dyDescent="0.3">
      <c r="A30" s="119" t="s">
        <v>11</v>
      </c>
    </row>
    <row r="31" spans="1:12" x14ac:dyDescent="0.3">
      <c r="A31" s="120"/>
    </row>
    <row r="32" spans="1:12" x14ac:dyDescent="0.3">
      <c r="A32" s="120"/>
    </row>
    <row r="33" spans="1:1" x14ac:dyDescent="0.3">
      <c r="A33" s="120"/>
    </row>
    <row r="34" spans="1:1" x14ac:dyDescent="0.3">
      <c r="A34" s="120"/>
    </row>
  </sheetData>
  <mergeCells count="2">
    <mergeCell ref="C19:L21"/>
    <mergeCell ref="C23:L26"/>
  </mergeCells>
  <hyperlinks>
    <hyperlink ref="A28" location="'Regional utveckling'!A1" display="Regional utveckling" xr:uid="{00000000-0004-0000-1F00-000000000000}"/>
    <hyperlink ref="A27" location="'Läkemedel'!A1" display="Läkemedel" xr:uid="{00000000-0004-0000-1F00-000001000000}"/>
    <hyperlink ref="A26" location="'Övrig hälso- och sjukvård'!A1" display="Övrig hälso- och sjukvård" xr:uid="{00000000-0004-0000-1F00-000002000000}"/>
    <hyperlink ref="A25" location="'Tandvård'!A1" display="Tandvård" xr:uid="{00000000-0004-0000-1F00-000003000000}"/>
    <hyperlink ref="A24" location="'Specialiserad psykiatrisk vård'!A1" display="Specialiserad psykiatrisk vård" xr:uid="{00000000-0004-0000-1F00-000004000000}"/>
    <hyperlink ref="A23" location="'Specialiserad somatisk vård'!A1" display="Specialiserad somatisk vård" xr:uid="{00000000-0004-0000-1F00-000005000000}"/>
    <hyperlink ref="A22" location="'Vårdcentraler'!A1" display="Vårdcentraler" xr:uid="{00000000-0004-0000-1F00-000006000000}"/>
    <hyperlink ref="A9" location="'Primärvård'!A1" display="Primärvård" xr:uid="{00000000-0004-0000-1F00-000007000000}"/>
    <hyperlink ref="A8" location="'Vårdplatser'!A1" display="Vårdplatser" xr:uid="{00000000-0004-0000-1F00-000008000000}"/>
    <hyperlink ref="A7" location="'Hälso- och sjukvård'!A1" display="Hälso- och sjukvård" xr:uid="{00000000-0004-0000-1F00-000009000000}"/>
    <hyperlink ref="A6" location="'Kostnader och intäkter'!A1" display="Kostnader för" xr:uid="{00000000-0004-0000-1F00-00000A000000}"/>
    <hyperlink ref="A5" location="'Regionernas ekonomi'!A1" display="Regionernas ekonomi" xr:uid="{00000000-0004-0000-1F00-00000B000000}"/>
    <hyperlink ref="A29" location="'Trafik och infrastruktur'!A1" display="Trafik och infrastruktur, samt allmän regional utveckling" xr:uid="{00000000-0004-0000-1F00-00000C000000}"/>
    <hyperlink ref="A30" location="'Utbildning och kultur'!A1" display="Utbildning och kultur" xr:uid="{00000000-0004-0000-1F00-00000D000000}"/>
    <hyperlink ref="A4" location="Innehåll!A1" display="Innehåll" xr:uid="{00000000-0004-0000-1F00-00000E000000}"/>
    <hyperlink ref="A10" location="'Primärvård 1'!A1" display="Primärvård 1" xr:uid="{3E02ECE3-6198-45C8-8092-C85EE9AA0C90}"/>
    <hyperlink ref="A11" location="'Primärvård 2'!A1" display="Primärvård 2" xr:uid="{A2971F00-56CE-4F94-B6C6-7F2378D92A7C}"/>
    <hyperlink ref="A12" location="'Primärvård 3'!A1" display="Primärvård 3" xr:uid="{9442E964-F39E-43FE-A468-95928C510FAE}"/>
    <hyperlink ref="A13" location="'Primärvård 4'!A1" display="Primärvård 4" xr:uid="{F6EF01FB-F320-40DC-B2BA-27F8FE77CFB6}"/>
    <hyperlink ref="A14" location="'Allmänläkarvård'!A1" display="Allmänläkarvård" xr:uid="{22FD906C-50CC-474E-BE45-30108B43A2B0}"/>
    <hyperlink ref="A15" location="'Sjuksköterskevård'!A1" display="Sjuksköterskevård" xr:uid="{B2AD63FF-50E1-4BDA-9141-2C30EB77FCBE}"/>
    <hyperlink ref="A16" location="'Mödrahälsovård'!A1" display="Mödrahälsovård" xr:uid="{73FB9AC2-D194-4279-83A1-63281F734B77}"/>
    <hyperlink ref="A17" location="'Barnhälsovård'!A1" display="Barnhälsovård" xr:uid="{BF411BFC-D841-4DC3-B41D-6EAEBAFE3EF0}"/>
    <hyperlink ref="A18" location="'Fysio- och arbetsterapi'!A1" display="Fysio- och arbetsterapi" xr:uid="{D28174CC-1FB1-423B-8C66-A90BF3243F64}"/>
    <hyperlink ref="A19" location="'Primärvårdsansluten hemsjukvård'!A1" display="Primärvårdsansluten hemsjukvård" xr:uid="{4403AD0D-ED9A-4674-8D3E-DA51172F077E}"/>
    <hyperlink ref="A20" location="'Övrig primärvård'!A1" display="Övrig primärvård" xr:uid="{5718972A-2C9F-4635-9750-6C5142A1A42C}"/>
    <hyperlink ref="A21" location="'Sluten primärvård'!A1" display="Sluten primärvård" xr:uid="{4D0F579B-7F31-47EF-B51D-BAB46B2FCD4D}"/>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3">
    <tabColor theme="6"/>
  </sheetPr>
  <dimension ref="A1:K34"/>
  <sheetViews>
    <sheetView showGridLines="0" showRowColHeaders="0" workbookViewId="0"/>
  </sheetViews>
  <sheetFormatPr defaultRowHeight="16.5" x14ac:dyDescent="0.3"/>
  <cols>
    <col min="1" max="1" width="59.5" style="2" customWidth="1"/>
    <col min="3" max="3" width="38.5" customWidth="1"/>
    <col min="4" max="4" width="16" customWidth="1"/>
    <col min="5" max="5" width="13.25" customWidth="1"/>
    <col min="6" max="6" width="8.75" customWidth="1"/>
    <col min="7" max="7" width="9.75" customWidth="1"/>
    <col min="8" max="8" width="16" customWidth="1"/>
    <col min="9" max="9" width="13.25" customWidth="1"/>
    <col min="10" max="10" width="8.75" customWidth="1"/>
    <col min="11" max="12" width="9.75" customWidth="1"/>
    <col min="13" max="19" width="8.625" bestFit="1" customWidth="1"/>
  </cols>
  <sheetData>
    <row r="1" spans="1:11" ht="35.25" x14ac:dyDescent="0.5">
      <c r="A1" s="3" t="s">
        <v>8</v>
      </c>
    </row>
    <row r="2" spans="1:11" x14ac:dyDescent="0.3">
      <c r="A2" s="94"/>
      <c r="C2" s="141" t="s">
        <v>327</v>
      </c>
      <c r="D2" s="141">
        <v>2020</v>
      </c>
      <c r="E2" s="141"/>
      <c r="F2" s="141"/>
      <c r="G2" s="141"/>
      <c r="H2" s="141">
        <v>2021</v>
      </c>
      <c r="I2" s="141"/>
      <c r="J2" s="141"/>
      <c r="K2" s="141"/>
    </row>
    <row r="3" spans="1:11" x14ac:dyDescent="0.3">
      <c r="A3" s="94"/>
      <c r="C3" s="141"/>
      <c r="D3" s="141" t="s">
        <v>313</v>
      </c>
      <c r="E3" s="141" t="s">
        <v>315</v>
      </c>
      <c r="F3" s="141" t="s">
        <v>316</v>
      </c>
      <c r="G3" s="248" t="s">
        <v>26</v>
      </c>
      <c r="H3" s="141" t="s">
        <v>313</v>
      </c>
      <c r="I3" s="141" t="s">
        <v>315</v>
      </c>
      <c r="J3" s="141" t="s">
        <v>316</v>
      </c>
      <c r="K3" s="141" t="s">
        <v>26</v>
      </c>
    </row>
    <row r="4" spans="1:11" x14ac:dyDescent="0.3">
      <c r="A4" s="16" t="s">
        <v>14</v>
      </c>
      <c r="C4" s="27" t="s">
        <v>317</v>
      </c>
      <c r="D4" s="27">
        <v>82894</v>
      </c>
      <c r="E4" s="27">
        <v>251798</v>
      </c>
      <c r="F4" s="27">
        <v>2538519</v>
      </c>
      <c r="G4" s="114">
        <v>2873211</v>
      </c>
      <c r="H4" s="27">
        <v>69057</v>
      </c>
      <c r="I4" s="27">
        <v>228571</v>
      </c>
      <c r="J4" s="27">
        <v>2499966</v>
      </c>
      <c r="K4" s="27">
        <v>2797594</v>
      </c>
    </row>
    <row r="5" spans="1:11" x14ac:dyDescent="0.3">
      <c r="A5" s="17" t="s">
        <v>0</v>
      </c>
      <c r="C5" s="142" t="s">
        <v>112</v>
      </c>
      <c r="D5" s="142">
        <v>3688</v>
      </c>
      <c r="E5" s="142">
        <v>2520</v>
      </c>
      <c r="F5" s="142">
        <v>35949</v>
      </c>
      <c r="G5" s="249">
        <v>42157</v>
      </c>
      <c r="H5" s="142">
        <v>765</v>
      </c>
      <c r="I5" s="142">
        <v>2291</v>
      </c>
      <c r="J5" s="142">
        <v>37533</v>
      </c>
      <c r="K5" s="142">
        <v>40589</v>
      </c>
    </row>
    <row r="6" spans="1:11" x14ac:dyDescent="0.3">
      <c r="A6" s="17" t="s">
        <v>2</v>
      </c>
      <c r="C6" s="27" t="s">
        <v>387</v>
      </c>
      <c r="D6" s="27">
        <v>91272</v>
      </c>
      <c r="E6" s="27">
        <v>108876.40000000001</v>
      </c>
      <c r="F6" s="27">
        <v>1044417.2000000001</v>
      </c>
      <c r="G6" s="114">
        <v>1244565.6000000001</v>
      </c>
      <c r="H6" s="27">
        <v>72360</v>
      </c>
      <c r="I6" s="27">
        <v>93698.400000000009</v>
      </c>
      <c r="J6" s="27">
        <v>1030238.4</v>
      </c>
      <c r="K6" s="27">
        <v>1196296.8</v>
      </c>
    </row>
    <row r="7" spans="1:11" x14ac:dyDescent="0.3">
      <c r="A7" s="17" t="s">
        <v>4</v>
      </c>
      <c r="C7" s="142" t="s">
        <v>318</v>
      </c>
      <c r="D7" s="142">
        <v>36033</v>
      </c>
      <c r="E7" s="142">
        <v>1118400</v>
      </c>
      <c r="F7" s="142">
        <v>1092849</v>
      </c>
      <c r="G7" s="249">
        <v>2247282</v>
      </c>
      <c r="H7" s="142">
        <v>61664</v>
      </c>
      <c r="I7" s="142">
        <v>1144689</v>
      </c>
      <c r="J7" s="142">
        <v>1449987</v>
      </c>
      <c r="K7" s="142">
        <v>2656340</v>
      </c>
    </row>
    <row r="8" spans="1:11" x14ac:dyDescent="0.3">
      <c r="A8" s="17" t="s">
        <v>6</v>
      </c>
      <c r="C8" s="27" t="s">
        <v>445</v>
      </c>
      <c r="D8" s="27">
        <v>103283</v>
      </c>
      <c r="E8" s="27">
        <v>257996.40000000002</v>
      </c>
      <c r="F8" s="27">
        <v>1190130.4000000001</v>
      </c>
      <c r="G8" s="114">
        <v>1551409.8</v>
      </c>
      <c r="H8" s="27">
        <v>72360</v>
      </c>
      <c r="I8" s="27">
        <v>93698.400000000009</v>
      </c>
      <c r="J8" s="27">
        <v>1030238.4</v>
      </c>
      <c r="K8" s="27">
        <v>1196296.8</v>
      </c>
    </row>
    <row r="9" spans="1:11" x14ac:dyDescent="0.3">
      <c r="A9" s="17" t="s">
        <v>8</v>
      </c>
      <c r="C9" s="142" t="s">
        <v>320</v>
      </c>
      <c r="D9" s="149">
        <v>0.60034449101452603</v>
      </c>
      <c r="E9" s="149">
        <v>0.26696692684974904</v>
      </c>
      <c r="F9" s="149">
        <v>0.55195747338202805</v>
      </c>
      <c r="G9" s="251">
        <v>0.52786323815881631</v>
      </c>
      <c r="H9" s="149">
        <v>0.53433084897254945</v>
      </c>
      <c r="I9" s="149">
        <v>0.2866341126139752</v>
      </c>
      <c r="J9" s="149">
        <v>0.55697033957574604</v>
      </c>
      <c r="K9" s="149">
        <v>0.53437966536153914</v>
      </c>
    </row>
    <row r="10" spans="1:11" x14ac:dyDescent="0.3">
      <c r="A10" s="21" t="s">
        <v>94</v>
      </c>
      <c r="C10" s="27" t="s">
        <v>439</v>
      </c>
      <c r="D10" s="113">
        <v>8.7936608411264938</v>
      </c>
      <c r="E10" s="113">
        <v>10.489768332049529</v>
      </c>
      <c r="F10" s="113">
        <v>100.62506172143678</v>
      </c>
      <c r="G10" s="116">
        <v>119.9084908946128</v>
      </c>
      <c r="H10" s="113">
        <v>6.9228609976382289</v>
      </c>
      <c r="I10" s="113">
        <v>8.964358746560336</v>
      </c>
      <c r="J10" s="113">
        <v>98.565467628927763</v>
      </c>
      <c r="K10" s="113">
        <v>114.45268737312634</v>
      </c>
    </row>
    <row r="11" spans="1:11" x14ac:dyDescent="0.3">
      <c r="A11" s="21" t="s">
        <v>95</v>
      </c>
      <c r="C11" s="142" t="s">
        <v>440</v>
      </c>
      <c r="D11" s="252">
        <v>9.9508685320149386</v>
      </c>
      <c r="E11" s="252">
        <v>24.856832761762725</v>
      </c>
      <c r="F11" s="252">
        <v>114.6638957655602</v>
      </c>
      <c r="G11" s="254">
        <v>149.47159705933785</v>
      </c>
      <c r="H11" s="252">
        <v>6.9228609976382298</v>
      </c>
      <c r="I11" s="252">
        <v>8.964358746560336</v>
      </c>
      <c r="J11" s="252">
        <v>98.565467628927777</v>
      </c>
      <c r="K11" s="252">
        <v>114.45268737312634</v>
      </c>
    </row>
    <row r="12" spans="1:11" x14ac:dyDescent="0.3">
      <c r="A12" s="21" t="s">
        <v>96</v>
      </c>
      <c r="C12" s="27" t="s">
        <v>451</v>
      </c>
      <c r="D12" s="27"/>
      <c r="E12" s="27"/>
      <c r="F12" s="27"/>
      <c r="G12" s="114">
        <v>3350.7255968109193</v>
      </c>
      <c r="H12" s="27"/>
      <c r="I12" s="27"/>
      <c r="J12" s="27"/>
      <c r="K12" s="27">
        <v>3707.8084208980003</v>
      </c>
    </row>
    <row r="13" spans="1:11" x14ac:dyDescent="0.3">
      <c r="A13" s="21" t="s">
        <v>97</v>
      </c>
      <c r="C13" s="142" t="s">
        <v>441</v>
      </c>
      <c r="D13" s="142"/>
      <c r="E13" s="142"/>
      <c r="F13" s="142"/>
      <c r="G13" s="249">
        <v>160.48822297407997</v>
      </c>
      <c r="H13" s="142"/>
      <c r="I13" s="142"/>
      <c r="J13" s="142"/>
      <c r="K13" s="142">
        <v>235.86072210999998</v>
      </c>
    </row>
    <row r="14" spans="1:11" x14ac:dyDescent="0.3">
      <c r="A14" s="21" t="s">
        <v>98</v>
      </c>
      <c r="C14" s="27" t="s">
        <v>442</v>
      </c>
      <c r="D14" s="27"/>
      <c r="E14" s="27"/>
      <c r="F14" s="27"/>
      <c r="G14" s="114">
        <v>56.940981022355004</v>
      </c>
      <c r="H14" s="27"/>
      <c r="I14" s="27"/>
      <c r="J14" s="27"/>
      <c r="K14" s="27">
        <v>67.870399776599996</v>
      </c>
    </row>
    <row r="15" spans="1:11" x14ac:dyDescent="0.3">
      <c r="A15" s="21" t="s">
        <v>99</v>
      </c>
      <c r="C15" s="142" t="s">
        <v>319</v>
      </c>
      <c r="D15" s="142"/>
      <c r="E15" s="142"/>
      <c r="F15" s="142"/>
      <c r="G15" s="249">
        <v>10379295</v>
      </c>
      <c r="H15" s="142"/>
      <c r="I15" s="142"/>
      <c r="J15" s="142"/>
      <c r="K15" s="142">
        <v>10452326</v>
      </c>
    </row>
    <row r="16" spans="1:11" x14ac:dyDescent="0.3">
      <c r="A16" s="21" t="s">
        <v>100</v>
      </c>
      <c r="C16" s="27" t="s">
        <v>443</v>
      </c>
      <c r="D16" s="27"/>
      <c r="E16" s="27"/>
      <c r="F16" s="27"/>
      <c r="G16" s="114">
        <f t="shared" ref="G16:K16" si="0">(G12*1000000)/G15</f>
        <v>322.82786035187547</v>
      </c>
      <c r="H16" s="27"/>
      <c r="I16" s="27"/>
      <c r="J16" s="27"/>
      <c r="K16" s="27">
        <f t="shared" si="0"/>
        <v>354.73524466209722</v>
      </c>
    </row>
    <row r="17" spans="1:11" x14ac:dyDescent="0.3">
      <c r="A17" s="21" t="s">
        <v>101</v>
      </c>
      <c r="C17" s="142" t="s">
        <v>444</v>
      </c>
      <c r="D17" s="142"/>
      <c r="E17" s="142"/>
      <c r="F17" s="142"/>
      <c r="G17" s="249">
        <f t="shared" ref="G17:K17" si="1">(G12*1000000)/G8</f>
        <v>2159.7940123949966</v>
      </c>
      <c r="H17" s="142"/>
      <c r="I17" s="142"/>
      <c r="J17" s="142"/>
      <c r="K17" s="142">
        <f t="shared" si="1"/>
        <v>3099.4051149330166</v>
      </c>
    </row>
    <row r="18" spans="1:11" x14ac:dyDescent="0.3">
      <c r="A18" s="21" t="s">
        <v>102</v>
      </c>
    </row>
    <row r="19" spans="1:11" x14ac:dyDescent="0.3">
      <c r="A19" s="21" t="s">
        <v>103</v>
      </c>
      <c r="C19" s="338" t="s">
        <v>478</v>
      </c>
      <c r="D19" s="338"/>
      <c r="E19" s="338"/>
      <c r="F19" s="338"/>
      <c r="G19" s="338"/>
      <c r="H19" s="338"/>
      <c r="I19" s="338"/>
      <c r="J19" s="338"/>
      <c r="K19" s="338"/>
    </row>
    <row r="20" spans="1:11" x14ac:dyDescent="0.3">
      <c r="A20" s="122" t="s">
        <v>104</v>
      </c>
      <c r="C20" s="338"/>
      <c r="D20" s="338"/>
      <c r="E20" s="338"/>
      <c r="F20" s="338"/>
      <c r="G20" s="338"/>
      <c r="H20" s="338"/>
      <c r="I20" s="338"/>
      <c r="J20" s="338"/>
      <c r="K20" s="338"/>
    </row>
    <row r="21" spans="1:11" x14ac:dyDescent="0.3">
      <c r="A21" s="21" t="s">
        <v>105</v>
      </c>
      <c r="C21" s="338"/>
      <c r="D21" s="338"/>
      <c r="E21" s="338"/>
      <c r="F21" s="338"/>
      <c r="G21" s="338"/>
      <c r="H21" s="338"/>
      <c r="I21" s="338"/>
      <c r="J21" s="338"/>
      <c r="K21" s="338"/>
    </row>
    <row r="22" spans="1:11" x14ac:dyDescent="0.3">
      <c r="A22" s="17" t="s">
        <v>10</v>
      </c>
      <c r="C22" s="52" t="s">
        <v>447</v>
      </c>
    </row>
    <row r="23" spans="1:11" x14ac:dyDescent="0.3">
      <c r="A23" s="17" t="s">
        <v>12</v>
      </c>
      <c r="C23" s="341" t="s">
        <v>458</v>
      </c>
      <c r="D23" s="341"/>
      <c r="E23" s="341"/>
      <c r="F23" s="341"/>
      <c r="G23" s="341"/>
      <c r="H23" s="341"/>
      <c r="I23" s="341"/>
      <c r="J23" s="341"/>
      <c r="K23" s="341"/>
    </row>
    <row r="24" spans="1:11" x14ac:dyDescent="0.3">
      <c r="A24" s="17" t="s">
        <v>13</v>
      </c>
      <c r="C24" s="341"/>
      <c r="D24" s="341"/>
      <c r="E24" s="341"/>
      <c r="F24" s="341"/>
      <c r="G24" s="341"/>
      <c r="H24" s="341"/>
      <c r="I24" s="341"/>
      <c r="J24" s="341"/>
      <c r="K24" s="341"/>
    </row>
    <row r="25" spans="1:11" x14ac:dyDescent="0.3">
      <c r="A25" s="17" t="s">
        <v>1</v>
      </c>
      <c r="C25" s="341"/>
      <c r="D25" s="341"/>
      <c r="E25" s="341"/>
      <c r="F25" s="341"/>
      <c r="G25" s="341"/>
      <c r="H25" s="341"/>
      <c r="I25" s="341"/>
      <c r="J25" s="341"/>
      <c r="K25" s="341"/>
    </row>
    <row r="26" spans="1:11" x14ac:dyDescent="0.3">
      <c r="A26" s="17" t="s">
        <v>3</v>
      </c>
      <c r="C26" s="341"/>
      <c r="D26" s="341"/>
      <c r="E26" s="341"/>
      <c r="F26" s="341"/>
      <c r="G26" s="341"/>
      <c r="H26" s="341"/>
      <c r="I26" s="341"/>
      <c r="J26" s="341"/>
      <c r="K26" s="341"/>
    </row>
    <row r="27" spans="1:11" x14ac:dyDescent="0.3">
      <c r="A27" s="17" t="s">
        <v>5</v>
      </c>
      <c r="C27" s="341"/>
      <c r="D27" s="341"/>
      <c r="E27" s="341"/>
      <c r="F27" s="341"/>
      <c r="G27" s="341"/>
      <c r="H27" s="341"/>
      <c r="I27" s="341"/>
      <c r="J27" s="341"/>
      <c r="K27" s="341"/>
    </row>
    <row r="28" spans="1:11" x14ac:dyDescent="0.3">
      <c r="A28" s="17" t="s">
        <v>7</v>
      </c>
      <c r="C28" s="341"/>
      <c r="D28" s="341"/>
      <c r="E28" s="341"/>
      <c r="F28" s="341"/>
      <c r="G28" s="341"/>
      <c r="H28" s="341"/>
      <c r="I28" s="341"/>
      <c r="J28" s="341"/>
      <c r="K28" s="341"/>
    </row>
    <row r="29" spans="1:11" x14ac:dyDescent="0.3">
      <c r="A29" s="17" t="s">
        <v>9</v>
      </c>
    </row>
    <row r="30" spans="1:11" x14ac:dyDescent="0.3">
      <c r="A30" s="119" t="s">
        <v>11</v>
      </c>
    </row>
    <row r="31" spans="1:11" x14ac:dyDescent="0.3">
      <c r="A31" s="120"/>
    </row>
    <row r="32" spans="1:11" x14ac:dyDescent="0.3">
      <c r="A32" s="120"/>
    </row>
    <row r="33" spans="1:1" x14ac:dyDescent="0.3">
      <c r="A33" s="120"/>
    </row>
    <row r="34" spans="1:1" x14ac:dyDescent="0.3">
      <c r="A34" s="120"/>
    </row>
  </sheetData>
  <mergeCells count="2">
    <mergeCell ref="C19:K21"/>
    <mergeCell ref="C23:K28"/>
  </mergeCells>
  <hyperlinks>
    <hyperlink ref="A28" location="'Regional utveckling'!A1" display="Regional utveckling" xr:uid="{00000000-0004-0000-2000-000000000000}"/>
    <hyperlink ref="A27" location="'Läkemedel'!A1" display="Läkemedel" xr:uid="{00000000-0004-0000-2000-000001000000}"/>
    <hyperlink ref="A26" location="'Övrig hälso- och sjukvård'!A1" display="Övrig hälso- och sjukvård" xr:uid="{00000000-0004-0000-2000-000002000000}"/>
    <hyperlink ref="A25" location="'Tandvård'!A1" display="Tandvård" xr:uid="{00000000-0004-0000-2000-000003000000}"/>
    <hyperlink ref="A24" location="'Specialiserad psykiatrisk vård'!A1" display="Specialiserad psykiatrisk vård" xr:uid="{00000000-0004-0000-2000-000004000000}"/>
    <hyperlink ref="A23" location="'Specialiserad somatisk vård'!A1" display="Specialiserad somatisk vård" xr:uid="{00000000-0004-0000-2000-000005000000}"/>
    <hyperlink ref="A22" location="'Vårdcentraler'!A1" display="Vårdcentraler" xr:uid="{00000000-0004-0000-2000-000006000000}"/>
    <hyperlink ref="A9" location="'Primärvård'!A1" display="Primärvård" xr:uid="{00000000-0004-0000-2000-000007000000}"/>
    <hyperlink ref="A8" location="'Vårdplatser'!A1" display="Vårdplatser" xr:uid="{00000000-0004-0000-2000-000008000000}"/>
    <hyperlink ref="A7" location="'Hälso- och sjukvård'!A1" display="Hälso- och sjukvård" xr:uid="{00000000-0004-0000-2000-000009000000}"/>
    <hyperlink ref="A6" location="'Kostnader och intäkter'!A1" display="Kostnader för" xr:uid="{00000000-0004-0000-2000-00000A000000}"/>
    <hyperlink ref="A5" location="'Regionernas ekonomi'!A1" display="Regionernas ekonomi" xr:uid="{00000000-0004-0000-2000-00000B000000}"/>
    <hyperlink ref="A29" location="'Trafik och infrastruktur'!A1" display="Trafik och infrastruktur, samt allmän regional utveckling" xr:uid="{00000000-0004-0000-2000-00000C000000}"/>
    <hyperlink ref="A30" location="'Utbildning och kultur'!A1" display="Utbildning och kultur" xr:uid="{00000000-0004-0000-2000-00000D000000}"/>
    <hyperlink ref="A4" location="Innehåll!A1" display="Innehåll" xr:uid="{00000000-0004-0000-2000-00000E000000}"/>
    <hyperlink ref="A10" location="'Primärvård 1'!A1" display="Primärvård 1" xr:uid="{9327B020-B832-427D-8655-7466246A8FFE}"/>
    <hyperlink ref="A11" location="'Primärvård 2'!A1" display="Primärvård 2" xr:uid="{523187BD-61A6-4102-9AC5-CB0FDB83B5F9}"/>
    <hyperlink ref="A12" location="'Primärvård 3'!A1" display="Primärvård 3" xr:uid="{B5C77532-5531-4E7E-A9EC-0668BF1661AF}"/>
    <hyperlink ref="A13" location="'Primärvård 4'!A1" display="Primärvård 4" xr:uid="{33E585AB-58B7-4AC4-AF9B-F709AF3060C9}"/>
    <hyperlink ref="A14" location="'Allmänläkarvård'!A1" display="Allmänläkarvård" xr:uid="{43D16E7F-3DB7-4869-B105-BFD1D317A061}"/>
    <hyperlink ref="A15" location="'Sjuksköterskevård'!A1" display="Sjuksköterskevård" xr:uid="{5DBA5FB1-9C1A-44A7-BF1B-83EC8039B4D5}"/>
    <hyperlink ref="A16" location="'Mödrahälsovård'!A1" display="Mödrahälsovård" xr:uid="{C97BA981-C832-43C3-8D5F-42EE6D93978D}"/>
    <hyperlink ref="A17" location="'Barnhälsovård'!A1" display="Barnhälsovård" xr:uid="{85F86BC9-25DB-4079-91AB-BF3D67FA6BC3}"/>
    <hyperlink ref="A18" location="'Fysio- och arbetsterapi'!A1" display="Fysio- och arbetsterapi" xr:uid="{B9F38A68-433E-4508-9FBC-8C87174C7BB2}"/>
    <hyperlink ref="A19" location="'Primärvårdsansluten hemsjukvård'!A1" display="Primärvårdsansluten hemsjukvård" xr:uid="{394412D9-819A-4671-8171-97EECC240957}"/>
    <hyperlink ref="A20" location="'Övrig primärvård'!A1" display="Övrig primärvård" xr:uid="{DC3CF2CE-42E2-43DA-86B5-0A26521E65FA}"/>
    <hyperlink ref="A21" location="'Sluten primärvård'!A1" display="Sluten primärvård" xr:uid="{D4558986-B749-4968-9E10-E3D160014CC8}"/>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4">
    <tabColor theme="6"/>
  </sheetPr>
  <dimension ref="A1:G34"/>
  <sheetViews>
    <sheetView showGridLines="0" showRowColHeaders="0" workbookViewId="0"/>
  </sheetViews>
  <sheetFormatPr defaultRowHeight="16.5" x14ac:dyDescent="0.3"/>
  <cols>
    <col min="1" max="1" width="59.5" style="2" customWidth="1"/>
    <col min="3" max="3" width="21.75" customWidth="1"/>
  </cols>
  <sheetData>
    <row r="1" spans="1:7" ht="35.25" x14ac:dyDescent="0.5">
      <c r="A1" s="3" t="s">
        <v>8</v>
      </c>
    </row>
    <row r="2" spans="1:7" x14ac:dyDescent="0.3">
      <c r="A2" s="94"/>
      <c r="C2" s="4" t="s">
        <v>119</v>
      </c>
    </row>
    <row r="3" spans="1:7" x14ac:dyDescent="0.3">
      <c r="A3" s="94"/>
    </row>
    <row r="4" spans="1:7" x14ac:dyDescent="0.3">
      <c r="A4" s="16" t="s">
        <v>14</v>
      </c>
      <c r="C4" s="141" t="s">
        <v>59</v>
      </c>
      <c r="D4" s="141">
        <v>2018</v>
      </c>
      <c r="E4" s="141">
        <v>2019</v>
      </c>
      <c r="F4" s="141">
        <v>2020</v>
      </c>
      <c r="G4" s="141">
        <v>2021</v>
      </c>
    </row>
    <row r="5" spans="1:7" x14ac:dyDescent="0.3">
      <c r="A5" s="17" t="s">
        <v>0</v>
      </c>
      <c r="C5" s="27" t="s">
        <v>51</v>
      </c>
      <c r="D5" s="27"/>
      <c r="E5" s="27"/>
      <c r="F5" s="27">
        <v>4752</v>
      </c>
      <c r="G5" s="27">
        <v>5139</v>
      </c>
    </row>
    <row r="6" spans="1:7" x14ac:dyDescent="0.3">
      <c r="A6" s="17" t="s">
        <v>2</v>
      </c>
      <c r="C6" s="153" t="s">
        <v>42</v>
      </c>
      <c r="D6" s="153">
        <v>127</v>
      </c>
      <c r="E6" s="153">
        <v>133</v>
      </c>
      <c r="F6" s="153">
        <v>122</v>
      </c>
      <c r="G6" s="153">
        <v>44</v>
      </c>
    </row>
    <row r="7" spans="1:7" x14ac:dyDescent="0.3">
      <c r="A7" s="17" t="s">
        <v>4</v>
      </c>
      <c r="C7" s="58" t="s">
        <v>52</v>
      </c>
      <c r="D7" s="58">
        <v>1079</v>
      </c>
      <c r="E7" s="58">
        <v>1306</v>
      </c>
      <c r="F7" s="58">
        <v>1220</v>
      </c>
      <c r="G7" s="58">
        <v>1485</v>
      </c>
    </row>
    <row r="8" spans="1:7" x14ac:dyDescent="0.3">
      <c r="A8" s="17" t="s">
        <v>6</v>
      </c>
      <c r="C8" s="153" t="s">
        <v>41</v>
      </c>
      <c r="D8" s="153">
        <v>307</v>
      </c>
      <c r="E8" s="153">
        <v>362</v>
      </c>
      <c r="F8" s="153">
        <v>269</v>
      </c>
      <c r="G8" s="153">
        <v>246</v>
      </c>
    </row>
    <row r="9" spans="1:7" x14ac:dyDescent="0.3">
      <c r="A9" s="17" t="s">
        <v>8</v>
      </c>
      <c r="C9" s="58" t="s">
        <v>43</v>
      </c>
      <c r="D9" s="58">
        <v>166</v>
      </c>
      <c r="E9" s="58">
        <v>173</v>
      </c>
      <c r="F9" s="58">
        <v>184</v>
      </c>
      <c r="G9" s="58">
        <v>181</v>
      </c>
    </row>
    <row r="10" spans="1:7" x14ac:dyDescent="0.3">
      <c r="A10" s="21" t="s">
        <v>94</v>
      </c>
      <c r="C10" s="153" t="s">
        <v>53</v>
      </c>
      <c r="D10" s="153">
        <v>1369</v>
      </c>
      <c r="E10" s="153">
        <v>1380</v>
      </c>
      <c r="F10" s="153">
        <v>1154</v>
      </c>
      <c r="G10" s="153">
        <v>1168</v>
      </c>
    </row>
    <row r="11" spans="1:7" x14ac:dyDescent="0.3">
      <c r="A11" s="21" t="s">
        <v>95</v>
      </c>
      <c r="C11" s="58" t="s">
        <v>47</v>
      </c>
      <c r="D11" s="58">
        <v>1947</v>
      </c>
      <c r="E11" s="58">
        <v>1663</v>
      </c>
      <c r="F11" s="58">
        <v>1139</v>
      </c>
      <c r="G11" s="58">
        <v>1452</v>
      </c>
    </row>
    <row r="12" spans="1:7" x14ac:dyDescent="0.3">
      <c r="A12" s="21" t="s">
        <v>96</v>
      </c>
      <c r="C12" s="143" t="s">
        <v>28</v>
      </c>
      <c r="D12" s="143">
        <f t="shared" ref="D12:F12" si="0">SUM(D5:D11)</f>
        <v>4995</v>
      </c>
      <c r="E12" s="143">
        <f t="shared" si="0"/>
        <v>5017</v>
      </c>
      <c r="F12" s="143">
        <f t="shared" si="0"/>
        <v>8840</v>
      </c>
      <c r="G12" s="143">
        <f>SUM(G5:G11)</f>
        <v>9715</v>
      </c>
    </row>
    <row r="13" spans="1:7" x14ac:dyDescent="0.3">
      <c r="A13" s="21" t="s">
        <v>97</v>
      </c>
      <c r="C13" s="337" t="s">
        <v>412</v>
      </c>
      <c r="D13" s="337"/>
      <c r="E13" s="337"/>
      <c r="F13" s="337"/>
      <c r="G13" s="337"/>
    </row>
    <row r="14" spans="1:7" x14ac:dyDescent="0.3">
      <c r="A14" s="21" t="s">
        <v>98</v>
      </c>
      <c r="C14" s="337"/>
      <c r="D14" s="337"/>
      <c r="E14" s="337"/>
      <c r="F14" s="337"/>
      <c r="G14" s="337"/>
    </row>
    <row r="15" spans="1:7" x14ac:dyDescent="0.3">
      <c r="A15" s="21" t="s">
        <v>99</v>
      </c>
      <c r="C15" s="337"/>
      <c r="D15" s="337"/>
      <c r="E15" s="337"/>
      <c r="F15" s="337"/>
      <c r="G15" s="337"/>
    </row>
    <row r="16" spans="1:7" x14ac:dyDescent="0.3">
      <c r="A16" s="21" t="s">
        <v>100</v>
      </c>
      <c r="C16" s="337"/>
      <c r="D16" s="337"/>
      <c r="E16" s="337"/>
      <c r="F16" s="337"/>
      <c r="G16" s="337"/>
    </row>
    <row r="17" spans="1:7" x14ac:dyDescent="0.3">
      <c r="A17" s="21" t="s">
        <v>101</v>
      </c>
      <c r="C17" s="337"/>
      <c r="D17" s="337"/>
      <c r="E17" s="337"/>
      <c r="F17" s="337"/>
      <c r="G17" s="337"/>
    </row>
    <row r="18" spans="1:7" x14ac:dyDescent="0.3">
      <c r="A18" s="21" t="s">
        <v>102</v>
      </c>
      <c r="C18" s="337"/>
      <c r="D18" s="337"/>
      <c r="E18" s="337"/>
      <c r="F18" s="337"/>
      <c r="G18" s="337"/>
    </row>
    <row r="19" spans="1:7" x14ac:dyDescent="0.3">
      <c r="A19" s="21" t="s">
        <v>103</v>
      </c>
    </row>
    <row r="20" spans="1:7" x14ac:dyDescent="0.3">
      <c r="A20" s="21" t="s">
        <v>104</v>
      </c>
    </row>
    <row r="21" spans="1:7" x14ac:dyDescent="0.3">
      <c r="A21" s="122" t="s">
        <v>105</v>
      </c>
    </row>
    <row r="22" spans="1:7" x14ac:dyDescent="0.3">
      <c r="A22" s="17" t="s">
        <v>10</v>
      </c>
    </row>
    <row r="23" spans="1:7" x14ac:dyDescent="0.3">
      <c r="A23" s="17" t="s">
        <v>12</v>
      </c>
    </row>
    <row r="24" spans="1:7" x14ac:dyDescent="0.3">
      <c r="A24" s="17" t="s">
        <v>13</v>
      </c>
    </row>
    <row r="25" spans="1:7" x14ac:dyDescent="0.3">
      <c r="A25" s="17" t="s">
        <v>1</v>
      </c>
    </row>
    <row r="26" spans="1:7" x14ac:dyDescent="0.3">
      <c r="A26" s="17" t="s">
        <v>3</v>
      </c>
    </row>
    <row r="27" spans="1:7" x14ac:dyDescent="0.3">
      <c r="A27" s="17" t="s">
        <v>5</v>
      </c>
    </row>
    <row r="28" spans="1:7" x14ac:dyDescent="0.3">
      <c r="A28" s="17" t="s">
        <v>7</v>
      </c>
    </row>
    <row r="29" spans="1:7" x14ac:dyDescent="0.3">
      <c r="A29" s="17" t="s">
        <v>9</v>
      </c>
    </row>
    <row r="30" spans="1:7" x14ac:dyDescent="0.3">
      <c r="A30" s="119" t="s">
        <v>11</v>
      </c>
    </row>
    <row r="31" spans="1:7" x14ac:dyDescent="0.3">
      <c r="A31" s="120"/>
    </row>
    <row r="32" spans="1:7" x14ac:dyDescent="0.3">
      <c r="A32" s="120"/>
    </row>
    <row r="33" spans="1:1" x14ac:dyDescent="0.3">
      <c r="A33" s="120"/>
    </row>
    <row r="34" spans="1:1" x14ac:dyDescent="0.3">
      <c r="A34" s="120"/>
    </row>
  </sheetData>
  <mergeCells count="1">
    <mergeCell ref="C13:G18"/>
  </mergeCells>
  <hyperlinks>
    <hyperlink ref="A28" location="'Regional utveckling'!A1" display="Regional utveckling" xr:uid="{00000000-0004-0000-2100-000000000000}"/>
    <hyperlink ref="A27" location="'Läkemedel'!A1" display="Läkemedel" xr:uid="{00000000-0004-0000-2100-000001000000}"/>
    <hyperlink ref="A26" location="'Övrig hälso- och sjukvård'!A1" display="Övrig hälso- och sjukvård" xr:uid="{00000000-0004-0000-2100-000002000000}"/>
    <hyperlink ref="A25" location="'Tandvård'!A1" display="Tandvård" xr:uid="{00000000-0004-0000-2100-000003000000}"/>
    <hyperlink ref="A24" location="'Specialiserad psykiatrisk vård'!A1" display="Specialiserad psykiatrisk vård" xr:uid="{00000000-0004-0000-2100-000004000000}"/>
    <hyperlink ref="A23" location="'Specialiserad somatisk vård'!A1" display="Specialiserad somatisk vård" xr:uid="{00000000-0004-0000-2100-000005000000}"/>
    <hyperlink ref="A22" location="'Vårdcentraler'!A1" display="Vårdcentraler" xr:uid="{00000000-0004-0000-2100-000006000000}"/>
    <hyperlink ref="A9" location="'Primärvård'!A1" display="Primärvård" xr:uid="{00000000-0004-0000-2100-000007000000}"/>
    <hyperlink ref="A8" location="'Vårdplatser'!A1" display="Vårdplatser" xr:uid="{00000000-0004-0000-2100-000008000000}"/>
    <hyperlink ref="A7" location="'Hälso- och sjukvård'!A1" display="Hälso- och sjukvård" xr:uid="{00000000-0004-0000-2100-000009000000}"/>
    <hyperlink ref="A6" location="'Kostnader och intäkter'!A1" display="Kostnader för" xr:uid="{00000000-0004-0000-2100-00000A000000}"/>
    <hyperlink ref="A5" location="'Regionernas ekonomi'!A1" display="Regionernas ekonomi" xr:uid="{00000000-0004-0000-2100-00000B000000}"/>
    <hyperlink ref="A29" location="'Trafik och infrastruktur'!A1" display="Trafik och infrastruktur, samt allmän regional utveckling" xr:uid="{00000000-0004-0000-2100-00000C000000}"/>
    <hyperlink ref="A30" location="'Utbildning och kultur'!A1" display="Utbildning och kultur" xr:uid="{00000000-0004-0000-2100-00000D000000}"/>
    <hyperlink ref="A4" location="Innehåll!A1" display="Innehåll" xr:uid="{00000000-0004-0000-2100-00000E000000}"/>
    <hyperlink ref="A10" location="'Primärvård 1'!A1" display="Primärvård 1" xr:uid="{CB05267C-F139-4B95-86D8-9E4EE3BE95D2}"/>
    <hyperlink ref="A11" location="'Primärvård 2'!A1" display="Primärvård 2" xr:uid="{79BB8628-23D2-4BE9-955B-F2C7B595FEBF}"/>
    <hyperlink ref="A12" location="'Primärvård 3'!A1" display="Primärvård 3" xr:uid="{93926D79-BD3C-4F76-AAE7-3F62800DF864}"/>
    <hyperlink ref="A13" location="'Primärvård 4'!A1" display="Primärvård 4" xr:uid="{542EB644-7B88-407D-8789-6956310B642E}"/>
    <hyperlink ref="A14" location="'Allmänläkarvård'!A1" display="Allmänläkarvård" xr:uid="{3228AC96-9460-4819-A53E-D652CAEDA004}"/>
    <hyperlink ref="A15" location="'Sjuksköterskevård'!A1" display="Sjuksköterskevård" xr:uid="{8D184D88-33D2-4FDB-9B64-0A856E50351B}"/>
    <hyperlink ref="A16" location="'Mödrahälsovård'!A1" display="Mödrahälsovård" xr:uid="{07765DE0-8531-451B-87DE-39E514804CB8}"/>
    <hyperlink ref="A17" location="'Barnhälsovård'!A1" display="Barnhälsovård" xr:uid="{CA196C75-05B7-41E1-AFFC-04DD674609CA}"/>
    <hyperlink ref="A18" location="'Fysio- och arbetsterapi'!A1" display="Fysio- och arbetsterapi" xr:uid="{24A9090D-7CFD-4FF4-938E-F8BB7B918137}"/>
    <hyperlink ref="A19" location="'Primärvårdsansluten hemsjukvård'!A1" display="Primärvårdsansluten hemsjukvård" xr:uid="{C9930ACD-789A-407D-85A0-D041E81FE1D2}"/>
    <hyperlink ref="A20" location="'Övrig primärvård'!A1" display="Övrig primärvård" xr:uid="{9D61F0BA-8962-4A9E-A434-F17C9D2F975C}"/>
    <hyperlink ref="A21" location="'Sluten primärvård'!A1" display="Sluten primärvård" xr:uid="{2CC2913D-5850-4287-98E8-172F0CCACF3E}"/>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1">
    <tabColor theme="6"/>
  </sheetPr>
  <dimension ref="A1:AB34"/>
  <sheetViews>
    <sheetView showGridLines="0" showRowColHeaders="0" workbookViewId="0"/>
  </sheetViews>
  <sheetFormatPr defaultRowHeight="16.5" x14ac:dyDescent="0.3"/>
  <cols>
    <col min="1" max="1" width="59.5" customWidth="1"/>
    <col min="3" max="3" width="22.375" customWidth="1"/>
  </cols>
  <sheetData>
    <row r="1" spans="1:3" ht="35.25" x14ac:dyDescent="0.5">
      <c r="A1" s="3" t="s">
        <v>10</v>
      </c>
    </row>
    <row r="2" spans="1:3" x14ac:dyDescent="0.3">
      <c r="A2" s="94"/>
      <c r="C2" s="4" t="s">
        <v>503</v>
      </c>
    </row>
    <row r="3" spans="1:3" x14ac:dyDescent="0.3">
      <c r="A3" s="94"/>
    </row>
    <row r="4" spans="1:3" x14ac:dyDescent="0.3">
      <c r="A4" s="16" t="s">
        <v>14</v>
      </c>
    </row>
    <row r="5" spans="1:3" x14ac:dyDescent="0.3">
      <c r="A5" s="17" t="s">
        <v>0</v>
      </c>
    </row>
    <row r="6" spans="1:3" x14ac:dyDescent="0.3">
      <c r="A6" s="17" t="s">
        <v>2</v>
      </c>
    </row>
    <row r="7" spans="1:3" x14ac:dyDescent="0.3">
      <c r="A7" s="17" t="s">
        <v>4</v>
      </c>
    </row>
    <row r="8" spans="1:3" x14ac:dyDescent="0.3">
      <c r="A8" s="17" t="s">
        <v>6</v>
      </c>
    </row>
    <row r="9" spans="1:3" x14ac:dyDescent="0.3">
      <c r="A9" s="17" t="s">
        <v>8</v>
      </c>
    </row>
    <row r="10" spans="1:3" x14ac:dyDescent="0.3">
      <c r="A10" s="31" t="s">
        <v>10</v>
      </c>
    </row>
    <row r="11" spans="1:3" x14ac:dyDescent="0.3">
      <c r="A11" s="17" t="s">
        <v>12</v>
      </c>
    </row>
    <row r="12" spans="1:3" x14ac:dyDescent="0.3">
      <c r="A12" s="17" t="s">
        <v>13</v>
      </c>
    </row>
    <row r="13" spans="1:3" x14ac:dyDescent="0.3">
      <c r="A13" s="17" t="s">
        <v>1</v>
      </c>
    </row>
    <row r="14" spans="1:3" x14ac:dyDescent="0.3">
      <c r="A14" s="17" t="s">
        <v>3</v>
      </c>
    </row>
    <row r="15" spans="1:3" x14ac:dyDescent="0.3">
      <c r="A15" s="17" t="s">
        <v>5</v>
      </c>
    </row>
    <row r="16" spans="1:3" x14ac:dyDescent="0.3">
      <c r="A16" s="17" t="s">
        <v>7</v>
      </c>
    </row>
    <row r="17" spans="1:28" x14ac:dyDescent="0.3">
      <c r="A17" s="17" t="s">
        <v>9</v>
      </c>
    </row>
    <row r="18" spans="1:28" x14ac:dyDescent="0.3">
      <c r="A18" s="119" t="s">
        <v>11</v>
      </c>
    </row>
    <row r="19" spans="1:28" x14ac:dyDescent="0.3">
      <c r="A19" s="120"/>
    </row>
    <row r="20" spans="1:28" x14ac:dyDescent="0.3">
      <c r="A20" s="120"/>
    </row>
    <row r="21" spans="1:28" x14ac:dyDescent="0.3">
      <c r="A21" s="120"/>
    </row>
    <row r="22" spans="1:28" x14ac:dyDescent="0.3">
      <c r="A22" s="120"/>
    </row>
    <row r="23" spans="1:28" x14ac:dyDescent="0.3">
      <c r="A23" s="120"/>
    </row>
    <row r="24" spans="1:28" x14ac:dyDescent="0.3">
      <c r="A24" s="120"/>
      <c r="C24" s="178" t="s">
        <v>120</v>
      </c>
      <c r="D24" s="178" t="s">
        <v>75</v>
      </c>
      <c r="E24" s="178" t="s">
        <v>76</v>
      </c>
      <c r="F24" s="178" t="s">
        <v>77</v>
      </c>
      <c r="G24" s="178" t="s">
        <v>78</v>
      </c>
      <c r="H24" s="178" t="s">
        <v>79</v>
      </c>
      <c r="I24" s="178" t="s">
        <v>80</v>
      </c>
      <c r="J24" s="178" t="s">
        <v>81</v>
      </c>
      <c r="K24" s="178" t="s">
        <v>82</v>
      </c>
      <c r="L24" s="178" t="s">
        <v>61</v>
      </c>
      <c r="M24" s="178" t="s">
        <v>62</v>
      </c>
      <c r="N24" s="178" t="s">
        <v>63</v>
      </c>
      <c r="O24" s="178" t="s">
        <v>64</v>
      </c>
      <c r="P24" s="178" t="s">
        <v>65</v>
      </c>
      <c r="Q24" s="178" t="s">
        <v>66</v>
      </c>
      <c r="R24" s="178" t="s">
        <v>435</v>
      </c>
      <c r="S24" s="221">
        <v>2021</v>
      </c>
    </row>
    <row r="25" spans="1:28" x14ac:dyDescent="0.3">
      <c r="A25" s="120"/>
      <c r="C25" s="27" t="s">
        <v>121</v>
      </c>
      <c r="D25" s="27">
        <v>755</v>
      </c>
      <c r="E25" s="27">
        <v>723</v>
      </c>
      <c r="F25" s="27">
        <v>743</v>
      </c>
      <c r="G25" s="27">
        <v>727</v>
      </c>
      <c r="H25" s="27">
        <v>706</v>
      </c>
      <c r="I25" s="27">
        <v>700</v>
      </c>
      <c r="J25" s="27">
        <v>685</v>
      </c>
      <c r="K25" s="27">
        <v>677</v>
      </c>
      <c r="L25" s="27">
        <v>679</v>
      </c>
      <c r="M25" s="27">
        <v>668</v>
      </c>
      <c r="N25" s="27">
        <v>658</v>
      </c>
      <c r="O25" s="27">
        <v>653</v>
      </c>
      <c r="P25" s="27">
        <v>652</v>
      </c>
      <c r="Q25" s="27">
        <v>644</v>
      </c>
      <c r="R25" s="27">
        <v>655</v>
      </c>
      <c r="S25" s="35">
        <v>648</v>
      </c>
    </row>
    <row r="26" spans="1:28" x14ac:dyDescent="0.3">
      <c r="A26" s="120"/>
      <c r="C26" s="142" t="s">
        <v>122</v>
      </c>
      <c r="D26" s="142">
        <v>270</v>
      </c>
      <c r="E26" s="142">
        <v>256</v>
      </c>
      <c r="F26" s="142">
        <v>311</v>
      </c>
      <c r="G26" s="142">
        <v>368</v>
      </c>
      <c r="H26" s="142">
        <v>476</v>
      </c>
      <c r="I26" s="142">
        <v>497</v>
      </c>
      <c r="J26" s="142">
        <v>473</v>
      </c>
      <c r="K26" s="142">
        <v>479</v>
      </c>
      <c r="L26" s="142">
        <v>478</v>
      </c>
      <c r="M26" s="142">
        <v>482</v>
      </c>
      <c r="N26" s="142">
        <v>486</v>
      </c>
      <c r="O26" s="142">
        <v>492</v>
      </c>
      <c r="P26" s="142">
        <v>494.75</v>
      </c>
      <c r="Q26" s="142">
        <v>496</v>
      </c>
      <c r="R26" s="142">
        <v>515</v>
      </c>
      <c r="S26" s="220">
        <v>530</v>
      </c>
    </row>
    <row r="27" spans="1:28" x14ac:dyDescent="0.3">
      <c r="A27" s="120"/>
      <c r="C27" s="227" t="s">
        <v>37</v>
      </c>
      <c r="D27" s="227">
        <v>1025</v>
      </c>
      <c r="E27" s="227">
        <v>979</v>
      </c>
      <c r="F27" s="227">
        <v>1054</v>
      </c>
      <c r="G27" s="227">
        <v>1095</v>
      </c>
      <c r="H27" s="227">
        <v>1182</v>
      </c>
      <c r="I27" s="227">
        <v>1197</v>
      </c>
      <c r="J27" s="227">
        <v>1158</v>
      </c>
      <c r="K27" s="227">
        <v>1156</v>
      </c>
      <c r="L27" s="227">
        <v>1157</v>
      </c>
      <c r="M27" s="227">
        <v>1150</v>
      </c>
      <c r="N27" s="227">
        <v>1144</v>
      </c>
      <c r="O27" s="227">
        <v>1145</v>
      </c>
      <c r="P27" s="227">
        <v>1146.75</v>
      </c>
      <c r="Q27" s="227">
        <v>1140</v>
      </c>
      <c r="R27" s="227">
        <v>1170</v>
      </c>
      <c r="S27" s="35">
        <v>1178</v>
      </c>
    </row>
    <row r="28" spans="1:28" x14ac:dyDescent="0.3">
      <c r="A28" s="120"/>
      <c r="C28" s="220" t="s">
        <v>419</v>
      </c>
      <c r="D28" s="228">
        <f>D26/D27</f>
        <v>0.26341463414634148</v>
      </c>
      <c r="E28" s="228">
        <f t="shared" ref="E28:Q28" si="0">E26/E27</f>
        <v>0.26149131767109296</v>
      </c>
      <c r="F28" s="228">
        <f t="shared" si="0"/>
        <v>0.29506641366223907</v>
      </c>
      <c r="G28" s="228">
        <f t="shared" si="0"/>
        <v>0.33607305936073062</v>
      </c>
      <c r="H28" s="228">
        <f t="shared" si="0"/>
        <v>0.40270727580372251</v>
      </c>
      <c r="I28" s="228">
        <f t="shared" si="0"/>
        <v>0.41520467836257308</v>
      </c>
      <c r="J28" s="228">
        <f t="shared" si="0"/>
        <v>0.40846286701208984</v>
      </c>
      <c r="K28" s="228">
        <f t="shared" si="0"/>
        <v>0.41435986159169552</v>
      </c>
      <c r="L28" s="228">
        <f t="shared" si="0"/>
        <v>0.41313742437337941</v>
      </c>
      <c r="M28" s="228">
        <f t="shared" si="0"/>
        <v>0.4191304347826087</v>
      </c>
      <c r="N28" s="228">
        <f t="shared" si="0"/>
        <v>0.42482517482517484</v>
      </c>
      <c r="O28" s="228">
        <f t="shared" si="0"/>
        <v>0.42969432314410483</v>
      </c>
      <c r="P28" s="228">
        <f t="shared" si="0"/>
        <v>0.43143666884674081</v>
      </c>
      <c r="Q28" s="228">
        <f t="shared" si="0"/>
        <v>0.43508771929824563</v>
      </c>
      <c r="R28" s="228">
        <f t="shared" ref="R28:S28" si="1">R26/R27</f>
        <v>0.44017094017094016</v>
      </c>
      <c r="S28" s="228">
        <f t="shared" si="1"/>
        <v>0.44991511035653653</v>
      </c>
    </row>
    <row r="29" spans="1:28" x14ac:dyDescent="0.3">
      <c r="A29" s="120"/>
    </row>
    <row r="30" spans="1:28" x14ac:dyDescent="0.3">
      <c r="A30" s="120"/>
    </row>
    <row r="31" spans="1:28" x14ac:dyDescent="0.3">
      <c r="A31" s="120"/>
    </row>
    <row r="32" spans="1:28" x14ac:dyDescent="0.3">
      <c r="A32" s="120"/>
      <c r="Z32" s="1"/>
      <c r="AA32" s="1"/>
      <c r="AB32" s="1"/>
    </row>
    <row r="33" spans="1:28" x14ac:dyDescent="0.3">
      <c r="A33" s="120"/>
      <c r="Z33" s="1"/>
      <c r="AA33" s="1"/>
      <c r="AB33" s="1"/>
    </row>
    <row r="34" spans="1:28" x14ac:dyDescent="0.3">
      <c r="A34" s="120"/>
    </row>
  </sheetData>
  <phoneticPr fontId="27" type="noConversion"/>
  <hyperlinks>
    <hyperlink ref="A16" location="'Regional utveckling'!A1" display="Regional utveckling" xr:uid="{00000000-0004-0000-2200-000000000000}"/>
    <hyperlink ref="A15" location="'Läkemedel'!A1" display="Läkemedel" xr:uid="{00000000-0004-0000-2200-000001000000}"/>
    <hyperlink ref="A14" location="'Övrig hälso- och sjukvård'!A1" display="Övrig hälso- och sjukvård" xr:uid="{00000000-0004-0000-2200-000002000000}"/>
    <hyperlink ref="A13" location="'Tandvård'!A1" display="Tandvård" xr:uid="{00000000-0004-0000-2200-000003000000}"/>
    <hyperlink ref="A12" location="'Specialiserad psykiatrisk vård'!A1" display="Specialiserad psykiatrisk vård" xr:uid="{00000000-0004-0000-2200-000004000000}"/>
    <hyperlink ref="A11" location="'Specialiserad somatisk vård'!A1" display="Specialiserad somatisk vård" xr:uid="{00000000-0004-0000-2200-000005000000}"/>
    <hyperlink ref="A10" location="'Vårdcentraler'!A1" display="Vårdcentraler" xr:uid="{00000000-0004-0000-2200-000006000000}"/>
    <hyperlink ref="A9" location="'Primärvård'!A1" display="Primärvård" xr:uid="{00000000-0004-0000-2200-000007000000}"/>
    <hyperlink ref="A8" location="'Vårdplatser'!A1" display="Vårdplatser" xr:uid="{00000000-0004-0000-2200-000008000000}"/>
    <hyperlink ref="A7" location="'Hälso- och sjukvård'!A1" display="Hälso- och sjukvård" xr:uid="{00000000-0004-0000-2200-000009000000}"/>
    <hyperlink ref="A6" location="'Kostnader och intäkter'!A1" display="Kostnader för" xr:uid="{00000000-0004-0000-2200-00000A000000}"/>
    <hyperlink ref="A5" location="'Regionernas ekonomi'!A1" display="Regionernas ekonomi" xr:uid="{00000000-0004-0000-2200-00000B000000}"/>
    <hyperlink ref="A17" location="'Trafik och infrastruktur'!A1" display="Trafik och infrastruktur, samt allmän regional utveckling" xr:uid="{00000000-0004-0000-2200-00000C000000}"/>
    <hyperlink ref="A18" location="'Utbildning och kultur'!A1" display="Utbildning och kultur" xr:uid="{00000000-0004-0000-2200-00000D000000}"/>
    <hyperlink ref="A4" location="Innehåll!A1" display="Innehåll" xr:uid="{00000000-0004-0000-2200-00000E000000}"/>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2">
    <tabColor theme="6"/>
  </sheetPr>
  <dimension ref="A1:M42"/>
  <sheetViews>
    <sheetView showGridLines="0" showRowColHeaders="0" workbookViewId="0"/>
  </sheetViews>
  <sheetFormatPr defaultRowHeight="16.5" x14ac:dyDescent="0.3"/>
  <cols>
    <col min="1" max="1" width="59.5" customWidth="1"/>
  </cols>
  <sheetData>
    <row r="1" spans="1:13" ht="35.25" x14ac:dyDescent="0.5">
      <c r="A1" s="3" t="s">
        <v>12</v>
      </c>
    </row>
    <row r="2" spans="1:13" x14ac:dyDescent="0.3">
      <c r="A2" s="94"/>
      <c r="B2" s="6"/>
    </row>
    <row r="3" spans="1:13" x14ac:dyDescent="0.3">
      <c r="A3" s="94"/>
      <c r="B3" s="6"/>
    </row>
    <row r="4" spans="1:13" x14ac:dyDescent="0.3">
      <c r="A4" s="16" t="s">
        <v>14</v>
      </c>
      <c r="B4" s="6"/>
      <c r="C4" s="4" t="s">
        <v>380</v>
      </c>
    </row>
    <row r="5" spans="1:13" x14ac:dyDescent="0.3">
      <c r="A5" s="17" t="s">
        <v>0</v>
      </c>
      <c r="B5" s="6"/>
      <c r="C5" s="327" t="s">
        <v>413</v>
      </c>
      <c r="D5" s="327"/>
      <c r="E5" s="327"/>
      <c r="F5" s="327"/>
      <c r="G5" s="327"/>
      <c r="H5" s="327"/>
      <c r="I5" s="327"/>
      <c r="J5" s="327"/>
      <c r="K5" s="327"/>
      <c r="L5" s="327"/>
      <c r="M5" s="327"/>
    </row>
    <row r="6" spans="1:13" x14ac:dyDescent="0.3">
      <c r="A6" s="17" t="s">
        <v>2</v>
      </c>
      <c r="B6" s="6"/>
      <c r="C6" s="328"/>
      <c r="D6" s="328"/>
      <c r="E6" s="328"/>
      <c r="F6" s="328"/>
      <c r="G6" s="328"/>
      <c r="H6" s="328"/>
      <c r="I6" s="328"/>
      <c r="J6" s="328"/>
      <c r="K6" s="328"/>
      <c r="L6" s="328"/>
      <c r="M6" s="328"/>
    </row>
    <row r="7" spans="1:13" x14ac:dyDescent="0.3">
      <c r="A7" s="17" t="s">
        <v>4</v>
      </c>
      <c r="B7" s="6"/>
      <c r="C7" s="328"/>
      <c r="D7" s="328"/>
      <c r="E7" s="328"/>
      <c r="F7" s="328"/>
      <c r="G7" s="328"/>
      <c r="H7" s="328"/>
      <c r="I7" s="328"/>
      <c r="J7" s="328"/>
      <c r="K7" s="328"/>
      <c r="L7" s="328"/>
      <c r="M7" s="328"/>
    </row>
    <row r="8" spans="1:13" x14ac:dyDescent="0.3">
      <c r="A8" s="17" t="s">
        <v>6</v>
      </c>
      <c r="B8" s="6"/>
      <c r="C8" s="328"/>
      <c r="D8" s="328"/>
      <c r="E8" s="328"/>
      <c r="F8" s="328"/>
      <c r="G8" s="328"/>
      <c r="H8" s="328"/>
      <c r="I8" s="328"/>
      <c r="J8" s="328"/>
      <c r="K8" s="328"/>
      <c r="L8" s="328"/>
      <c r="M8" s="328"/>
    </row>
    <row r="9" spans="1:13" x14ac:dyDescent="0.3">
      <c r="A9" s="17" t="s">
        <v>8</v>
      </c>
      <c r="B9" s="6"/>
      <c r="C9" s="328"/>
      <c r="D9" s="328"/>
      <c r="E9" s="328"/>
      <c r="F9" s="328"/>
      <c r="G9" s="328"/>
      <c r="H9" s="328"/>
      <c r="I9" s="328"/>
      <c r="J9" s="328"/>
      <c r="K9" s="328"/>
      <c r="L9" s="328"/>
      <c r="M9" s="328"/>
    </row>
    <row r="10" spans="1:13" x14ac:dyDescent="0.3">
      <c r="A10" s="17" t="s">
        <v>10</v>
      </c>
      <c r="B10" s="6"/>
      <c r="C10" s="328"/>
      <c r="D10" s="328"/>
      <c r="E10" s="328"/>
      <c r="F10" s="328"/>
      <c r="G10" s="328"/>
      <c r="H10" s="328"/>
      <c r="I10" s="328"/>
      <c r="J10" s="328"/>
      <c r="K10" s="328"/>
      <c r="L10" s="328"/>
      <c r="M10" s="328"/>
    </row>
    <row r="11" spans="1:13" x14ac:dyDescent="0.3">
      <c r="A11" s="31" t="s">
        <v>12</v>
      </c>
      <c r="B11" s="6"/>
      <c r="C11" s="328"/>
      <c r="D11" s="328"/>
      <c r="E11" s="328"/>
      <c r="F11" s="328"/>
      <c r="G11" s="328"/>
      <c r="H11" s="328"/>
      <c r="I11" s="328"/>
      <c r="J11" s="328"/>
      <c r="K11" s="328"/>
      <c r="L11" s="328"/>
      <c r="M11" s="328"/>
    </row>
    <row r="12" spans="1:13" x14ac:dyDescent="0.3">
      <c r="A12" s="21" t="s">
        <v>123</v>
      </c>
      <c r="C12" s="328"/>
      <c r="D12" s="328"/>
      <c r="E12" s="328"/>
      <c r="F12" s="328"/>
      <c r="G12" s="328"/>
      <c r="H12" s="328"/>
      <c r="I12" s="328"/>
      <c r="J12" s="328"/>
      <c r="K12" s="328"/>
      <c r="L12" s="328"/>
      <c r="M12" s="328"/>
    </row>
    <row r="13" spans="1:13" x14ac:dyDescent="0.3">
      <c r="A13" s="21" t="s">
        <v>124</v>
      </c>
      <c r="C13" s="328"/>
      <c r="D13" s="328"/>
      <c r="E13" s="328"/>
      <c r="F13" s="328"/>
      <c r="G13" s="328"/>
      <c r="H13" s="328"/>
      <c r="I13" s="328"/>
      <c r="J13" s="328"/>
      <c r="K13" s="328"/>
      <c r="L13" s="328"/>
      <c r="M13" s="328"/>
    </row>
    <row r="14" spans="1:13" x14ac:dyDescent="0.3">
      <c r="A14" s="21" t="s">
        <v>125</v>
      </c>
      <c r="C14" s="328"/>
      <c r="D14" s="328"/>
      <c r="E14" s="328"/>
      <c r="F14" s="328"/>
      <c r="G14" s="328"/>
      <c r="H14" s="328"/>
      <c r="I14" s="328"/>
      <c r="J14" s="328"/>
      <c r="K14" s="328"/>
      <c r="L14" s="328"/>
      <c r="M14" s="328"/>
    </row>
    <row r="15" spans="1:13" x14ac:dyDescent="0.3">
      <c r="A15" s="21" t="s">
        <v>126</v>
      </c>
      <c r="C15" s="328"/>
      <c r="D15" s="328"/>
      <c r="E15" s="328"/>
      <c r="F15" s="328"/>
      <c r="G15" s="328"/>
      <c r="H15" s="328"/>
      <c r="I15" s="328"/>
      <c r="J15" s="328"/>
      <c r="K15" s="328"/>
      <c r="L15" s="328"/>
      <c r="M15" s="328"/>
    </row>
    <row r="16" spans="1:13" x14ac:dyDescent="0.3">
      <c r="A16" s="21" t="s">
        <v>127</v>
      </c>
      <c r="C16" s="328"/>
      <c r="D16" s="328"/>
      <c r="E16" s="328"/>
      <c r="F16" s="328"/>
      <c r="G16" s="328"/>
      <c r="H16" s="328"/>
      <c r="I16" s="328"/>
      <c r="J16" s="328"/>
      <c r="K16" s="328"/>
      <c r="L16" s="328"/>
      <c r="M16" s="328"/>
    </row>
    <row r="17" spans="1:13" x14ac:dyDescent="0.3">
      <c r="A17" s="21" t="s">
        <v>128</v>
      </c>
      <c r="C17" s="328"/>
      <c r="D17" s="328"/>
      <c r="E17" s="328"/>
      <c r="F17" s="328"/>
      <c r="G17" s="328"/>
      <c r="H17" s="328"/>
      <c r="I17" s="328"/>
      <c r="J17" s="328"/>
      <c r="K17" s="328"/>
      <c r="L17" s="328"/>
      <c r="M17" s="328"/>
    </row>
    <row r="18" spans="1:13" x14ac:dyDescent="0.3">
      <c r="A18" s="17" t="s">
        <v>13</v>
      </c>
      <c r="B18" s="6"/>
      <c r="C18" s="328"/>
      <c r="D18" s="328"/>
      <c r="E18" s="328"/>
      <c r="F18" s="328"/>
      <c r="G18" s="328"/>
      <c r="H18" s="328"/>
      <c r="I18" s="328"/>
      <c r="J18" s="328"/>
      <c r="K18" s="328"/>
      <c r="L18" s="328"/>
      <c r="M18" s="328"/>
    </row>
    <row r="19" spans="1:13" x14ac:dyDescent="0.3">
      <c r="A19" s="17" t="s">
        <v>1</v>
      </c>
      <c r="B19" s="6"/>
    </row>
    <row r="20" spans="1:13" x14ac:dyDescent="0.3">
      <c r="A20" s="17" t="s">
        <v>3</v>
      </c>
    </row>
    <row r="21" spans="1:13" x14ac:dyDescent="0.3">
      <c r="A21" s="17" t="s">
        <v>5</v>
      </c>
    </row>
    <row r="22" spans="1:13" x14ac:dyDescent="0.3">
      <c r="A22" s="17" t="s">
        <v>7</v>
      </c>
    </row>
    <row r="23" spans="1:13" x14ac:dyDescent="0.3">
      <c r="A23" s="17" t="s">
        <v>9</v>
      </c>
    </row>
    <row r="24" spans="1:13" x14ac:dyDescent="0.3">
      <c r="A24" s="119" t="s">
        <v>11</v>
      </c>
    </row>
    <row r="25" spans="1:13" x14ac:dyDescent="0.3">
      <c r="A25" s="120"/>
    </row>
    <row r="26" spans="1:13" x14ac:dyDescent="0.3">
      <c r="A26" s="120"/>
      <c r="B26" s="6"/>
    </row>
    <row r="27" spans="1:13" x14ac:dyDescent="0.3">
      <c r="A27" s="120"/>
      <c r="B27" s="6"/>
    </row>
    <row r="28" spans="1:13" x14ac:dyDescent="0.3">
      <c r="A28" s="120"/>
      <c r="B28" s="6"/>
    </row>
    <row r="29" spans="1:13" x14ac:dyDescent="0.3">
      <c r="A29" s="21"/>
    </row>
    <row r="30" spans="1:13" x14ac:dyDescent="0.3">
      <c r="A30" s="120"/>
    </row>
    <row r="31" spans="1:13" x14ac:dyDescent="0.3">
      <c r="A31" s="120"/>
    </row>
    <row r="32" spans="1:13" x14ac:dyDescent="0.3">
      <c r="A32" s="120"/>
    </row>
    <row r="33" spans="1:2" x14ac:dyDescent="0.3">
      <c r="A33" s="120"/>
    </row>
    <row r="34" spans="1:2" x14ac:dyDescent="0.3">
      <c r="A34" s="120"/>
    </row>
    <row r="36" spans="1:2" x14ac:dyDescent="0.3">
      <c r="B36" s="6"/>
    </row>
    <row r="37" spans="1:2" x14ac:dyDescent="0.3">
      <c r="B37" s="6"/>
    </row>
    <row r="38" spans="1:2" x14ac:dyDescent="0.3">
      <c r="B38" s="6"/>
    </row>
    <row r="39" spans="1:2" x14ac:dyDescent="0.3">
      <c r="B39" s="6"/>
    </row>
    <row r="40" spans="1:2" x14ac:dyDescent="0.3">
      <c r="B40" s="6"/>
    </row>
    <row r="41" spans="1:2" x14ac:dyDescent="0.3">
      <c r="B41" s="6"/>
    </row>
    <row r="42" spans="1:2" x14ac:dyDescent="0.3">
      <c r="B42" s="6"/>
    </row>
  </sheetData>
  <mergeCells count="1">
    <mergeCell ref="C5:M18"/>
  </mergeCells>
  <hyperlinks>
    <hyperlink ref="A22" location="'Regional utveckling'!A1" display="Regional utveckling" xr:uid="{00000000-0004-0000-2300-000000000000}"/>
    <hyperlink ref="A21" location="'Läkemedel'!A1" display="Läkemedel" xr:uid="{00000000-0004-0000-2300-000001000000}"/>
    <hyperlink ref="A20" location="'Övrig hälso- och sjukvård'!A1" display="Övrig hälso- och sjukvård" xr:uid="{00000000-0004-0000-2300-000002000000}"/>
    <hyperlink ref="A19" location="'Tandvård'!A1" display="Tandvård" xr:uid="{00000000-0004-0000-2300-000003000000}"/>
    <hyperlink ref="A18" location="'Specialiserad psykiatrisk vård'!A1" display="Specialiserad psykiatrisk vård" xr:uid="{00000000-0004-0000-2300-000004000000}"/>
    <hyperlink ref="A11" location="'Specialiserad somatisk vård'!A1" display="Specialiserad somatisk vård" xr:uid="{00000000-0004-0000-2300-000005000000}"/>
    <hyperlink ref="A10" location="'Vårdcentraler'!A1" display="Vårdcentraler" xr:uid="{00000000-0004-0000-2300-000006000000}"/>
    <hyperlink ref="A9" location="'Primärvård'!A1" display="Primärvård" xr:uid="{00000000-0004-0000-2300-000007000000}"/>
    <hyperlink ref="A8" location="'Vårdplatser'!A1" display="Vårdplatser" xr:uid="{00000000-0004-0000-2300-000008000000}"/>
    <hyperlink ref="A7" location="'Hälso- och sjukvård'!A1" display="Hälso- och sjukvård" xr:uid="{00000000-0004-0000-2300-000009000000}"/>
    <hyperlink ref="A6" location="'Kostnader och intäkter'!A1" display="Kostnader för" xr:uid="{00000000-0004-0000-2300-00000A000000}"/>
    <hyperlink ref="A5" location="'Regionernas ekonomi'!A1" display="Regionernas ekonomi" xr:uid="{00000000-0004-0000-2300-00000B000000}"/>
    <hyperlink ref="A23" location="'Trafik och infrastruktur'!A1" display="Trafik och infrastruktur, samt allmän regional utveckling" xr:uid="{00000000-0004-0000-2300-00000C000000}"/>
    <hyperlink ref="A24" location="'Utbildning och kultur'!A1" display="Utbildning och kultur" xr:uid="{00000000-0004-0000-2300-00000D000000}"/>
    <hyperlink ref="A4" location="Innehåll!A1" display="Innehåll" xr:uid="{00000000-0004-0000-2300-00000E000000}"/>
    <hyperlink ref="A12" location="'Somatik 1'!A1" display="Somatik 1" xr:uid="{D6BDD9FF-E39F-4446-AE4D-0671136BBE21}"/>
    <hyperlink ref="A13" location="'Somatik 2'!A1" display="Somatik 2" xr:uid="{F9A81809-CFF3-4BD5-AE90-A656D36C306D}"/>
    <hyperlink ref="A14" location="'Somatik 3'!A1" display="Somatik 3" xr:uid="{0ED8CA86-3A15-4115-A005-B4692C670095}"/>
    <hyperlink ref="A15" location="'Somatik 4'!A1" display="Somatik 4" xr:uid="{328614A9-C416-4F87-9B4C-29A06DF11EBF}"/>
    <hyperlink ref="A16" location="'Somatik 5'!A1" display="Somatik 5" xr:uid="{A26CED8C-2A51-4987-B979-10BF35A1230D}"/>
    <hyperlink ref="A17" location="'Somatik 6'!A1" display="Somatik 6" xr:uid="{0F046840-FA75-4F4F-9F09-C49A44BD7368}"/>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45">
    <tabColor theme="9"/>
  </sheetPr>
  <dimension ref="A1:R34"/>
  <sheetViews>
    <sheetView showGridLines="0" showRowColHeaders="0" workbookViewId="0"/>
  </sheetViews>
  <sheetFormatPr defaultRowHeight="16.5" x14ac:dyDescent="0.3"/>
  <cols>
    <col min="1" max="1" width="59.5" customWidth="1"/>
    <col min="3" max="3" width="31.5" customWidth="1"/>
    <col min="4" max="4" width="15" customWidth="1"/>
    <col min="6" max="6" width="15" customWidth="1"/>
  </cols>
  <sheetData>
    <row r="1" spans="1:18" ht="35.25" x14ac:dyDescent="0.5">
      <c r="A1" s="3" t="s">
        <v>12</v>
      </c>
    </row>
    <row r="2" spans="1:18" x14ac:dyDescent="0.3">
      <c r="A2" s="94"/>
      <c r="C2" s="4" t="s">
        <v>303</v>
      </c>
    </row>
    <row r="3" spans="1:18" x14ac:dyDescent="0.3">
      <c r="A3" s="94"/>
      <c r="C3" s="42" t="s">
        <v>299</v>
      </c>
    </row>
    <row r="4" spans="1:18" x14ac:dyDescent="0.3">
      <c r="A4" s="16" t="s">
        <v>14</v>
      </c>
      <c r="C4" s="177"/>
      <c r="D4" s="177">
        <v>2020</v>
      </c>
      <c r="E4" s="177"/>
      <c r="F4" s="177">
        <v>2021</v>
      </c>
      <c r="G4" s="177"/>
    </row>
    <row r="5" spans="1:18" x14ac:dyDescent="0.3">
      <c r="A5" s="17" t="s">
        <v>0</v>
      </c>
      <c r="C5" s="141" t="s">
        <v>275</v>
      </c>
      <c r="D5" s="151" t="s">
        <v>295</v>
      </c>
      <c r="E5" s="151" t="s">
        <v>296</v>
      </c>
      <c r="F5" s="151" t="s">
        <v>295</v>
      </c>
      <c r="G5" s="151" t="s">
        <v>296</v>
      </c>
    </row>
    <row r="6" spans="1:18" x14ac:dyDescent="0.3">
      <c r="A6" s="17" t="s">
        <v>2</v>
      </c>
      <c r="C6" s="27" t="s">
        <v>279</v>
      </c>
      <c r="D6" s="27">
        <v>8701.8065815925002</v>
      </c>
      <c r="E6" s="110">
        <f>D6/D$10</f>
        <v>5.6696449649508561E-2</v>
      </c>
      <c r="F6" s="27">
        <v>9404.4204243584991</v>
      </c>
      <c r="G6" s="110">
        <f>F6/F$10</f>
        <v>5.7232741087483004E-2</v>
      </c>
      <c r="Q6" s="1"/>
      <c r="R6" s="1"/>
    </row>
    <row r="7" spans="1:18" x14ac:dyDescent="0.3">
      <c r="A7" s="17" t="s">
        <v>4</v>
      </c>
      <c r="C7" s="142" t="s">
        <v>280</v>
      </c>
      <c r="D7" s="142">
        <v>2259.3999146031997</v>
      </c>
      <c r="E7" s="149">
        <f>D7/D$10</f>
        <v>1.4721075709425956E-2</v>
      </c>
      <c r="F7" s="142">
        <v>2473.2315068534999</v>
      </c>
      <c r="G7" s="149">
        <f>F7/F$10</f>
        <v>1.5051413281622541E-2</v>
      </c>
      <c r="Q7" s="1"/>
      <c r="R7" s="1"/>
    </row>
    <row r="8" spans="1:18" x14ac:dyDescent="0.3">
      <c r="A8" s="17" t="s">
        <v>6</v>
      </c>
      <c r="C8" s="27" t="s">
        <v>281</v>
      </c>
      <c r="D8" s="27">
        <v>54189.890367420005</v>
      </c>
      <c r="E8" s="110">
        <f>D8/D$10</f>
        <v>0.35307316497105456</v>
      </c>
      <c r="F8" s="27">
        <v>56505.033273460002</v>
      </c>
      <c r="G8" s="110">
        <f>F8/F$10</f>
        <v>0.34387424142622208</v>
      </c>
      <c r="Q8" s="1"/>
      <c r="R8" s="1"/>
    </row>
    <row r="9" spans="1:18" x14ac:dyDescent="0.3">
      <c r="A9" s="17" t="s">
        <v>8</v>
      </c>
      <c r="C9" s="142" t="s">
        <v>251</v>
      </c>
      <c r="D9" s="142">
        <v>88329.529090675001</v>
      </c>
      <c r="E9" s="149">
        <f>D9/D$10</f>
        <v>0.5755093096700109</v>
      </c>
      <c r="F9" s="142">
        <v>95936.203698157056</v>
      </c>
      <c r="G9" s="149">
        <f>F9/F$10</f>
        <v>0.58384160420467235</v>
      </c>
      <c r="Q9" s="1"/>
      <c r="R9" s="1"/>
    </row>
    <row r="10" spans="1:18" x14ac:dyDescent="0.3">
      <c r="A10" s="17" t="s">
        <v>10</v>
      </c>
      <c r="C10" s="28" t="s">
        <v>28</v>
      </c>
      <c r="D10" s="28">
        <f>SUM(D6:D9)</f>
        <v>153480.62595429071</v>
      </c>
      <c r="E10" s="110">
        <f>D10/D$10</f>
        <v>1</v>
      </c>
      <c r="F10" s="28">
        <f>SUM(F6:F9)</f>
        <v>164318.88890282906</v>
      </c>
      <c r="G10" s="110">
        <f>F10/F$10</f>
        <v>1</v>
      </c>
    </row>
    <row r="11" spans="1:18" x14ac:dyDescent="0.3">
      <c r="A11" s="17" t="s">
        <v>12</v>
      </c>
      <c r="C11" s="342"/>
      <c r="D11" s="342"/>
      <c r="E11" s="342"/>
      <c r="F11" s="342"/>
      <c r="G11" s="342"/>
    </row>
    <row r="12" spans="1:18" x14ac:dyDescent="0.3">
      <c r="A12" s="122" t="s">
        <v>123</v>
      </c>
      <c r="C12" s="342"/>
      <c r="D12" s="342"/>
      <c r="E12" s="342"/>
      <c r="F12" s="342"/>
      <c r="G12" s="342"/>
    </row>
    <row r="13" spans="1:18" x14ac:dyDescent="0.3">
      <c r="A13" s="21" t="s">
        <v>124</v>
      </c>
      <c r="C13" s="342"/>
      <c r="D13" s="342"/>
      <c r="E13" s="342"/>
      <c r="F13" s="342"/>
      <c r="G13" s="342"/>
    </row>
    <row r="14" spans="1:18" x14ac:dyDescent="0.3">
      <c r="A14" s="21" t="s">
        <v>125</v>
      </c>
      <c r="C14" s="342"/>
      <c r="D14" s="342"/>
      <c r="E14" s="342"/>
      <c r="F14" s="342"/>
      <c r="G14" s="342"/>
    </row>
    <row r="15" spans="1:18" x14ac:dyDescent="0.3">
      <c r="A15" s="21" t="s">
        <v>126</v>
      </c>
      <c r="C15" s="342"/>
      <c r="D15" s="342"/>
      <c r="E15" s="342"/>
      <c r="F15" s="342"/>
      <c r="G15" s="342"/>
    </row>
    <row r="16" spans="1:18" x14ac:dyDescent="0.3">
      <c r="A16" s="21" t="s">
        <v>127</v>
      </c>
      <c r="C16" s="342"/>
      <c r="D16" s="342"/>
      <c r="E16" s="342"/>
      <c r="F16" s="342"/>
      <c r="G16" s="342"/>
    </row>
    <row r="17" spans="1:7" x14ac:dyDescent="0.3">
      <c r="A17" s="21" t="s">
        <v>128</v>
      </c>
      <c r="C17" s="342"/>
      <c r="D17" s="342"/>
      <c r="E17" s="342"/>
      <c r="F17" s="342"/>
      <c r="G17" s="342"/>
    </row>
    <row r="18" spans="1:7" x14ac:dyDescent="0.3">
      <c r="A18" s="17" t="s">
        <v>13</v>
      </c>
      <c r="C18" s="342"/>
      <c r="D18" s="342"/>
      <c r="E18" s="342"/>
      <c r="F18" s="342"/>
      <c r="G18" s="342"/>
    </row>
    <row r="19" spans="1:7" x14ac:dyDescent="0.3">
      <c r="A19" s="17" t="s">
        <v>1</v>
      </c>
    </row>
    <row r="20" spans="1:7" x14ac:dyDescent="0.3">
      <c r="A20" s="17" t="s">
        <v>3</v>
      </c>
    </row>
    <row r="21" spans="1:7" x14ac:dyDescent="0.3">
      <c r="A21" s="17" t="s">
        <v>5</v>
      </c>
    </row>
    <row r="22" spans="1:7" x14ac:dyDescent="0.3">
      <c r="A22" s="17" t="s">
        <v>7</v>
      </c>
    </row>
    <row r="23" spans="1:7" x14ac:dyDescent="0.3">
      <c r="A23" s="17" t="s">
        <v>9</v>
      </c>
    </row>
    <row r="24" spans="1:7" x14ac:dyDescent="0.3">
      <c r="A24" s="119" t="s">
        <v>11</v>
      </c>
    </row>
    <row r="25" spans="1:7" x14ac:dyDescent="0.3">
      <c r="A25" s="120"/>
    </row>
    <row r="26" spans="1:7" x14ac:dyDescent="0.3">
      <c r="A26" s="120"/>
    </row>
    <row r="27" spans="1:7" x14ac:dyDescent="0.3">
      <c r="A27" s="120"/>
    </row>
    <row r="28" spans="1:7" x14ac:dyDescent="0.3">
      <c r="A28" s="120"/>
    </row>
    <row r="29" spans="1:7" x14ac:dyDescent="0.3">
      <c r="A29" s="21"/>
    </row>
    <row r="30" spans="1:7" x14ac:dyDescent="0.3">
      <c r="A30" s="120"/>
    </row>
    <row r="31" spans="1:7" x14ac:dyDescent="0.3">
      <c r="A31" s="120"/>
    </row>
    <row r="32" spans="1:7" x14ac:dyDescent="0.3">
      <c r="A32" s="120"/>
    </row>
    <row r="33" spans="1:1" x14ac:dyDescent="0.3">
      <c r="A33" s="120"/>
    </row>
    <row r="34" spans="1:1" x14ac:dyDescent="0.3">
      <c r="A34" s="120"/>
    </row>
  </sheetData>
  <mergeCells count="1">
    <mergeCell ref="C11:G18"/>
  </mergeCells>
  <hyperlinks>
    <hyperlink ref="A22" location="'Regional utveckling'!A1" display="Regional utveckling" xr:uid="{00000000-0004-0000-2400-000000000000}"/>
    <hyperlink ref="A21" location="'Läkemedel'!A1" display="Läkemedel" xr:uid="{00000000-0004-0000-2400-000001000000}"/>
    <hyperlink ref="A20" location="'Övrig hälso- och sjukvård'!A1" display="Övrig hälso- och sjukvård" xr:uid="{00000000-0004-0000-2400-000002000000}"/>
    <hyperlink ref="A19" location="'Tandvård'!A1" display="Tandvård" xr:uid="{00000000-0004-0000-2400-000003000000}"/>
    <hyperlink ref="A18" location="'Specialiserad psykiatrisk vård'!A1" display="Specialiserad psykiatrisk vård" xr:uid="{00000000-0004-0000-2400-000004000000}"/>
    <hyperlink ref="A11" location="'Specialiserad somatisk vård'!A1" display="Specialiserad somatisk vård" xr:uid="{00000000-0004-0000-2400-000005000000}"/>
    <hyperlink ref="A10" location="'Vårdcentraler'!A1" display="Vårdcentraler" xr:uid="{00000000-0004-0000-2400-000006000000}"/>
    <hyperlink ref="A9" location="'Primärvård'!A1" display="Primärvård" xr:uid="{00000000-0004-0000-2400-000007000000}"/>
    <hyperlink ref="A8" location="'Vårdplatser'!A1" display="Vårdplatser" xr:uid="{00000000-0004-0000-2400-000008000000}"/>
    <hyperlink ref="A7" location="'Hälso- och sjukvård'!A1" display="Hälso- och sjukvård" xr:uid="{00000000-0004-0000-2400-000009000000}"/>
    <hyperlink ref="A6" location="'Kostnader och intäkter'!A1" display="Kostnader för" xr:uid="{00000000-0004-0000-2400-00000A000000}"/>
    <hyperlink ref="A5" location="'Regionernas ekonomi'!A1" display="Regionernas ekonomi" xr:uid="{00000000-0004-0000-2400-00000B000000}"/>
    <hyperlink ref="A23" location="'Trafik och infrastruktur'!A1" display="Trafik och infrastruktur, samt allmän regional utveckling" xr:uid="{00000000-0004-0000-2400-00000C000000}"/>
    <hyperlink ref="A24" location="'Utbildning och kultur'!A1" display="Utbildning och kultur" xr:uid="{00000000-0004-0000-2400-00000D000000}"/>
    <hyperlink ref="A4" location="Innehåll!A1" display="Innehåll" xr:uid="{00000000-0004-0000-2400-00000E000000}"/>
    <hyperlink ref="A12" location="'Somatik 1'!A1" display="Somatik 1" xr:uid="{ED7E5D12-04DB-4D24-A86F-44627284029B}"/>
    <hyperlink ref="A13" location="'Somatik 2'!A1" display="Somatik 2" xr:uid="{1FFFE9E9-8F94-410C-BF9D-BC7837F931D3}"/>
    <hyperlink ref="A14" location="'Somatik 3'!A1" display="Somatik 3" xr:uid="{7261AD8F-F34B-4A1A-B9AD-65187BA86B3B}"/>
    <hyperlink ref="A15" location="'Somatik 4'!A1" display="Somatik 4" xr:uid="{34023709-2F23-485C-9A93-9A41C2E63830}"/>
    <hyperlink ref="A16" location="'Somatik 5'!A1" display="Somatik 5" xr:uid="{CE1C087F-0671-4CFA-B03F-30C04F3A42F9}"/>
    <hyperlink ref="A17" location="'Somatik 6'!A1" display="Somatik 6" xr:uid="{59904E33-16CB-4F77-A5EC-5E30C422DF6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46">
    <tabColor theme="9"/>
  </sheetPr>
  <dimension ref="A1:E34"/>
  <sheetViews>
    <sheetView showGridLines="0" showRowColHeaders="0" workbookViewId="0"/>
  </sheetViews>
  <sheetFormatPr defaultRowHeight="16.5" x14ac:dyDescent="0.3"/>
  <cols>
    <col min="1" max="1" width="59.5" customWidth="1"/>
    <col min="3" max="3" width="58.875" customWidth="1"/>
  </cols>
  <sheetData>
    <row r="1" spans="1:5" ht="35.25" x14ac:dyDescent="0.5">
      <c r="A1" s="3" t="s">
        <v>12</v>
      </c>
    </row>
    <row r="2" spans="1:5" x14ac:dyDescent="0.3">
      <c r="A2" s="94"/>
      <c r="C2" s="4" t="s">
        <v>380</v>
      </c>
    </row>
    <row r="3" spans="1:5" x14ac:dyDescent="0.3">
      <c r="A3" s="94"/>
      <c r="C3" s="42" t="s">
        <v>385</v>
      </c>
    </row>
    <row r="4" spans="1:5" x14ac:dyDescent="0.3">
      <c r="A4" s="16" t="s">
        <v>14</v>
      </c>
      <c r="C4" s="141" t="s">
        <v>271</v>
      </c>
      <c r="D4" s="141">
        <v>2020</v>
      </c>
      <c r="E4" s="141">
        <v>2021</v>
      </c>
    </row>
    <row r="5" spans="1:5" x14ac:dyDescent="0.3">
      <c r="A5" s="17" t="s">
        <v>0</v>
      </c>
      <c r="C5" s="58" t="s">
        <v>259</v>
      </c>
      <c r="D5" s="27">
        <v>47082.444877425762</v>
      </c>
      <c r="E5" s="27">
        <v>48754.595018577966</v>
      </c>
    </row>
    <row r="6" spans="1:5" x14ac:dyDescent="0.3">
      <c r="A6" s="17" t="s">
        <v>2</v>
      </c>
      <c r="C6" s="153" t="s">
        <v>260</v>
      </c>
      <c r="D6" s="142">
        <v>20650.089724542271</v>
      </c>
      <c r="E6" s="142">
        <v>23267.939547110218</v>
      </c>
    </row>
    <row r="7" spans="1:5" x14ac:dyDescent="0.3">
      <c r="A7" s="17" t="s">
        <v>4</v>
      </c>
      <c r="C7" s="58" t="s">
        <v>184</v>
      </c>
      <c r="D7" s="27">
        <v>32612.297848380145</v>
      </c>
      <c r="E7" s="27">
        <v>34971.265392329908</v>
      </c>
    </row>
    <row r="8" spans="1:5" x14ac:dyDescent="0.3">
      <c r="A8" s="17" t="s">
        <v>6</v>
      </c>
      <c r="C8" s="175" t="s">
        <v>190</v>
      </c>
      <c r="D8" s="192">
        <v>9818.119791201756</v>
      </c>
      <c r="E8" s="142">
        <v>10601.927553475747</v>
      </c>
    </row>
    <row r="9" spans="1:5" x14ac:dyDescent="0.3">
      <c r="A9" s="17" t="s">
        <v>8</v>
      </c>
      <c r="C9" s="58" t="s">
        <v>185</v>
      </c>
      <c r="D9" s="27">
        <v>656.81760623851835</v>
      </c>
      <c r="E9" s="27">
        <v>1176.3988472158428</v>
      </c>
    </row>
    <row r="10" spans="1:5" x14ac:dyDescent="0.3">
      <c r="A10" s="17" t="s">
        <v>10</v>
      </c>
      <c r="C10" s="153" t="s">
        <v>261</v>
      </c>
      <c r="D10" s="142">
        <v>38318.47488691812</v>
      </c>
      <c r="E10" s="142">
        <v>38245.198503729414</v>
      </c>
    </row>
    <row r="11" spans="1:5" x14ac:dyDescent="0.3">
      <c r="A11" s="17" t="s">
        <v>12</v>
      </c>
      <c r="C11" s="109" t="s">
        <v>262</v>
      </c>
      <c r="D11" s="27">
        <v>14919.100603415302</v>
      </c>
      <c r="E11" s="27">
        <v>15258.173964430962</v>
      </c>
    </row>
    <row r="12" spans="1:5" x14ac:dyDescent="0.3">
      <c r="A12" s="21" t="s">
        <v>123</v>
      </c>
      <c r="C12" s="153" t="s">
        <v>263</v>
      </c>
      <c r="D12" s="142">
        <v>1342.6708526039067</v>
      </c>
      <c r="E12" s="142">
        <v>1386.6494262969309</v>
      </c>
    </row>
    <row r="13" spans="1:5" x14ac:dyDescent="0.3">
      <c r="A13" s="122" t="s">
        <v>124</v>
      </c>
      <c r="C13" s="28" t="s">
        <v>264</v>
      </c>
      <c r="D13" s="28">
        <f>D12+D10+D9+D7+D6+D5</f>
        <v>140662.79579610872</v>
      </c>
      <c r="E13" s="28">
        <f>E12+E10+E9+E7+E6+E5</f>
        <v>147802.04673526029</v>
      </c>
    </row>
    <row r="14" spans="1:5" x14ac:dyDescent="0.3">
      <c r="A14" s="21" t="s">
        <v>125</v>
      </c>
      <c r="C14" s="175" t="s">
        <v>265</v>
      </c>
      <c r="D14" s="155">
        <f>D13-D8</f>
        <v>130844.67600490697</v>
      </c>
      <c r="E14" s="155">
        <f>E13-E8</f>
        <v>137200.11918178454</v>
      </c>
    </row>
    <row r="15" spans="1:5" x14ac:dyDescent="0.3">
      <c r="A15" s="21" t="s">
        <v>126</v>
      </c>
      <c r="C15" s="28" t="s">
        <v>266</v>
      </c>
      <c r="D15" s="28">
        <v>152313.62595429071</v>
      </c>
      <c r="E15" s="27">
        <v>163124.88890282906</v>
      </c>
    </row>
    <row r="16" spans="1:5" x14ac:dyDescent="0.3">
      <c r="A16" s="21" t="s">
        <v>127</v>
      </c>
      <c r="C16" s="153" t="s">
        <v>267</v>
      </c>
      <c r="D16" s="142">
        <v>1450.4879175199999</v>
      </c>
      <c r="E16" s="142">
        <v>1591.2663031340001</v>
      </c>
    </row>
    <row r="17" spans="1:5" x14ac:dyDescent="0.3">
      <c r="A17" s="21" t="s">
        <v>128</v>
      </c>
      <c r="C17" s="58" t="s">
        <v>212</v>
      </c>
      <c r="D17" s="27">
        <v>10116.599489320002</v>
      </c>
      <c r="E17" s="27">
        <v>11121.317786014999</v>
      </c>
    </row>
    <row r="18" spans="1:5" x14ac:dyDescent="0.3">
      <c r="A18" s="17" t="s">
        <v>13</v>
      </c>
      <c r="C18" s="175" t="s">
        <v>213</v>
      </c>
      <c r="D18" s="155">
        <v>9333.7404346773765</v>
      </c>
      <c r="E18" s="142">
        <v>10320.463063221136</v>
      </c>
    </row>
    <row r="19" spans="1:5" x14ac:dyDescent="0.3">
      <c r="A19" s="17" t="s">
        <v>1</v>
      </c>
      <c r="C19" s="58" t="s">
        <v>214</v>
      </c>
      <c r="D19" s="27">
        <v>977.90301595699987</v>
      </c>
      <c r="E19" s="27">
        <v>968.66297144100008</v>
      </c>
    </row>
    <row r="20" spans="1:5" x14ac:dyDescent="0.3">
      <c r="A20" s="17" t="s">
        <v>3</v>
      </c>
      <c r="C20" s="153" t="s">
        <v>215</v>
      </c>
      <c r="D20" s="142">
        <v>67.891856664300008</v>
      </c>
      <c r="E20" s="142">
        <v>56.780468729299997</v>
      </c>
    </row>
    <row r="21" spans="1:5" x14ac:dyDescent="0.3">
      <c r="A21" s="17" t="s">
        <v>5</v>
      </c>
      <c r="C21" s="58" t="s">
        <v>216</v>
      </c>
      <c r="D21" s="27">
        <v>11331.60522546</v>
      </c>
      <c r="E21" s="27">
        <v>12552.625752369999</v>
      </c>
    </row>
    <row r="22" spans="1:5" x14ac:dyDescent="0.3">
      <c r="A22" s="17" t="s">
        <v>7</v>
      </c>
      <c r="C22" s="153" t="s">
        <v>218</v>
      </c>
      <c r="D22" s="142">
        <v>982.83314641328002</v>
      </c>
      <c r="E22" s="142">
        <v>286.75469965669998</v>
      </c>
    </row>
    <row r="23" spans="1:5" x14ac:dyDescent="0.3">
      <c r="A23" s="17" t="s">
        <v>9</v>
      </c>
      <c r="C23" s="28" t="s">
        <v>268</v>
      </c>
      <c r="D23" s="28">
        <f>D22+D21+D20+D19+D17+D16</f>
        <v>24927.320651334583</v>
      </c>
      <c r="E23" s="28">
        <f>E22+E21+E20+E19+E17+E16</f>
        <v>26577.407981345998</v>
      </c>
    </row>
    <row r="24" spans="1:5" x14ac:dyDescent="0.3">
      <c r="A24" s="119" t="s">
        <v>11</v>
      </c>
      <c r="C24" s="175" t="s">
        <v>269</v>
      </c>
      <c r="D24" s="155">
        <f>D23-D18</f>
        <v>15593.580216657207</v>
      </c>
      <c r="E24" s="155">
        <f>E23-E18</f>
        <v>16256.944918124862</v>
      </c>
    </row>
    <row r="25" spans="1:5" x14ac:dyDescent="0.3">
      <c r="A25" s="120"/>
    </row>
    <row r="26" spans="1:5" x14ac:dyDescent="0.3">
      <c r="A26" s="120"/>
    </row>
    <row r="27" spans="1:5" x14ac:dyDescent="0.3">
      <c r="A27" s="120"/>
    </row>
    <row r="28" spans="1:5" x14ac:dyDescent="0.3">
      <c r="A28" s="120"/>
    </row>
    <row r="29" spans="1:5" x14ac:dyDescent="0.3">
      <c r="A29" s="21"/>
    </row>
    <row r="30" spans="1:5" x14ac:dyDescent="0.3">
      <c r="A30" s="120"/>
    </row>
    <row r="31" spans="1:5" x14ac:dyDescent="0.3">
      <c r="A31" s="120"/>
    </row>
    <row r="32" spans="1:5" x14ac:dyDescent="0.3">
      <c r="A32" s="120"/>
    </row>
    <row r="33" spans="1:1" x14ac:dyDescent="0.3">
      <c r="A33" s="120"/>
    </row>
    <row r="34" spans="1:1" x14ac:dyDescent="0.3">
      <c r="A34" s="120"/>
    </row>
  </sheetData>
  <hyperlinks>
    <hyperlink ref="A22" location="'Regional utveckling'!A1" display="Regional utveckling" xr:uid="{00000000-0004-0000-2500-000000000000}"/>
    <hyperlink ref="A21" location="'Läkemedel'!A1" display="Läkemedel" xr:uid="{00000000-0004-0000-2500-000001000000}"/>
    <hyperlink ref="A20" location="'Övrig hälso- och sjukvård'!A1" display="Övrig hälso- och sjukvård" xr:uid="{00000000-0004-0000-2500-000002000000}"/>
    <hyperlink ref="A19" location="'Tandvård'!A1" display="Tandvård" xr:uid="{00000000-0004-0000-2500-000003000000}"/>
    <hyperlink ref="A18" location="'Specialiserad psykiatrisk vård'!A1" display="Specialiserad psykiatrisk vård" xr:uid="{00000000-0004-0000-2500-000004000000}"/>
    <hyperlink ref="A11" location="'Specialiserad somatisk vård'!A1" display="Specialiserad somatisk vård" xr:uid="{00000000-0004-0000-2500-000005000000}"/>
    <hyperlink ref="A10" location="'Vårdcentraler'!A1" display="Vårdcentraler" xr:uid="{00000000-0004-0000-2500-000006000000}"/>
    <hyperlink ref="A9" location="'Primärvård'!A1" display="Primärvård" xr:uid="{00000000-0004-0000-2500-000007000000}"/>
    <hyperlink ref="A8" location="'Vårdplatser'!A1" display="Vårdplatser" xr:uid="{00000000-0004-0000-2500-000008000000}"/>
    <hyperlink ref="A7" location="'Hälso- och sjukvård'!A1" display="Hälso- och sjukvård" xr:uid="{00000000-0004-0000-2500-000009000000}"/>
    <hyperlink ref="A6" location="'Kostnader och intäkter'!A1" display="Kostnader för" xr:uid="{00000000-0004-0000-2500-00000A000000}"/>
    <hyperlink ref="A5" location="'Regionernas ekonomi'!A1" display="Regionernas ekonomi" xr:uid="{00000000-0004-0000-2500-00000B000000}"/>
    <hyperlink ref="A23" location="'Trafik och infrastruktur'!A1" display="Trafik och infrastruktur, samt allmän regional utveckling" xr:uid="{00000000-0004-0000-2500-00000C000000}"/>
    <hyperlink ref="A24" location="'Utbildning och kultur'!A1" display="Utbildning och kultur" xr:uid="{00000000-0004-0000-2500-00000D000000}"/>
    <hyperlink ref="A4" location="Innehåll!A1" display="Innehåll" xr:uid="{00000000-0004-0000-2500-00000E000000}"/>
    <hyperlink ref="A12" location="'Somatik 1'!A1" display="Somatik 1" xr:uid="{63CBEB57-D10F-4686-B772-CE6FFCA4CB88}"/>
    <hyperlink ref="A13" location="'Somatik 2'!A1" display="Somatik 2" xr:uid="{C9A2C6D3-DB81-4F45-93D3-92C4B255BDB3}"/>
    <hyperlink ref="A14" location="'Somatik 3'!A1" display="Somatik 3" xr:uid="{FB1381E2-2136-4FA9-8460-468C22555629}"/>
    <hyperlink ref="A15" location="'Somatik 4'!A1" display="Somatik 4" xr:uid="{E787992B-F69E-4F0D-BDD3-0A18ABBCF429}"/>
    <hyperlink ref="A16" location="'Somatik 5'!A1" display="Somatik 5" xr:uid="{F772F034-F5A7-49FA-B72B-FA5D2C12D618}"/>
    <hyperlink ref="A17" location="'Somatik 6'!A1" display="Somatik 6" xr:uid="{B2CBCA22-F367-445F-914F-0AC394741F62}"/>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47">
    <tabColor theme="6"/>
  </sheetPr>
  <dimension ref="A1:M46"/>
  <sheetViews>
    <sheetView showGridLines="0" showRowColHeaders="0" workbookViewId="0"/>
  </sheetViews>
  <sheetFormatPr defaultRowHeight="16.5" x14ac:dyDescent="0.3"/>
  <cols>
    <col min="1" max="1" width="59.5" customWidth="1"/>
    <col min="3" max="3" width="19.375" customWidth="1"/>
    <col min="6" max="6" width="11.5" customWidth="1"/>
  </cols>
  <sheetData>
    <row r="1" spans="1:3" ht="35.25" x14ac:dyDescent="0.5">
      <c r="A1" s="3" t="s">
        <v>12</v>
      </c>
    </row>
    <row r="2" spans="1:3" x14ac:dyDescent="0.3">
      <c r="A2" s="94"/>
      <c r="C2" s="4" t="s">
        <v>469</v>
      </c>
    </row>
    <row r="3" spans="1:3" x14ac:dyDescent="0.3">
      <c r="A3" s="94"/>
      <c r="C3" s="42" t="s">
        <v>306</v>
      </c>
    </row>
    <row r="4" spans="1:3" x14ac:dyDescent="0.3">
      <c r="A4" s="16" t="s">
        <v>14</v>
      </c>
    </row>
    <row r="5" spans="1:3" x14ac:dyDescent="0.3">
      <c r="A5" s="17" t="s">
        <v>0</v>
      </c>
    </row>
    <row r="6" spans="1:3" x14ac:dyDescent="0.3">
      <c r="A6" s="17" t="s">
        <v>2</v>
      </c>
    </row>
    <row r="7" spans="1:3" x14ac:dyDescent="0.3">
      <c r="A7" s="17" t="s">
        <v>4</v>
      </c>
    </row>
    <row r="8" spans="1:3" x14ac:dyDescent="0.3">
      <c r="A8" s="17" t="s">
        <v>6</v>
      </c>
    </row>
    <row r="9" spans="1:3" x14ac:dyDescent="0.3">
      <c r="A9" s="17" t="s">
        <v>8</v>
      </c>
    </row>
    <row r="10" spans="1:3" x14ac:dyDescent="0.3">
      <c r="A10" s="17" t="s">
        <v>10</v>
      </c>
    </row>
    <row r="11" spans="1:3" x14ac:dyDescent="0.3">
      <c r="A11" s="17" t="s">
        <v>12</v>
      </c>
    </row>
    <row r="12" spans="1:3" x14ac:dyDescent="0.3">
      <c r="A12" s="21" t="s">
        <v>123</v>
      </c>
    </row>
    <row r="13" spans="1:3" x14ac:dyDescent="0.3">
      <c r="A13" s="21" t="s">
        <v>124</v>
      </c>
    </row>
    <row r="14" spans="1:3" x14ac:dyDescent="0.3">
      <c r="A14" s="122" t="s">
        <v>125</v>
      </c>
    </row>
    <row r="15" spans="1:3" x14ac:dyDescent="0.3">
      <c r="A15" s="21" t="s">
        <v>126</v>
      </c>
    </row>
    <row r="16" spans="1:3" x14ac:dyDescent="0.3">
      <c r="A16" s="21" t="s">
        <v>127</v>
      </c>
    </row>
    <row r="17" spans="1:13" x14ac:dyDescent="0.3">
      <c r="A17" s="21" t="s">
        <v>128</v>
      </c>
    </row>
    <row r="18" spans="1:13" x14ac:dyDescent="0.3">
      <c r="A18" s="17" t="s">
        <v>13</v>
      </c>
    </row>
    <row r="19" spans="1:13" x14ac:dyDescent="0.3">
      <c r="A19" s="17" t="s">
        <v>1</v>
      </c>
    </row>
    <row r="20" spans="1:13" x14ac:dyDescent="0.3">
      <c r="A20" s="17" t="s">
        <v>3</v>
      </c>
    </row>
    <row r="21" spans="1:13" x14ac:dyDescent="0.3">
      <c r="A21" s="17" t="s">
        <v>5</v>
      </c>
    </row>
    <row r="22" spans="1:13" x14ac:dyDescent="0.3">
      <c r="A22" s="17" t="s">
        <v>7</v>
      </c>
    </row>
    <row r="23" spans="1:13" x14ac:dyDescent="0.3">
      <c r="A23" s="17" t="s">
        <v>9</v>
      </c>
      <c r="F23" s="69">
        <f>$E$46</f>
        <v>17195.700064010631</v>
      </c>
    </row>
    <row r="24" spans="1:13" x14ac:dyDescent="0.3">
      <c r="A24" s="119" t="s">
        <v>11</v>
      </c>
      <c r="C24" s="29" t="s">
        <v>59</v>
      </c>
      <c r="D24" s="29" t="s">
        <v>435</v>
      </c>
      <c r="E24" s="29" t="s">
        <v>487</v>
      </c>
      <c r="F24" s="134" t="s">
        <v>493</v>
      </c>
    </row>
    <row r="25" spans="1:13" x14ac:dyDescent="0.3">
      <c r="A25" s="120"/>
      <c r="C25" s="45" t="s">
        <v>49</v>
      </c>
      <c r="D25" s="135">
        <v>16001.321075757005</v>
      </c>
      <c r="E25" s="135">
        <v>17246.212329807931</v>
      </c>
      <c r="F25" s="134">
        <f t="shared" ref="F25:F46" si="0">$E$46</f>
        <v>17195.700064010631</v>
      </c>
      <c r="L25" s="79"/>
      <c r="M25" s="79"/>
    </row>
    <row r="26" spans="1:13" x14ac:dyDescent="0.3">
      <c r="A26" s="120"/>
      <c r="C26" s="2" t="s">
        <v>51</v>
      </c>
      <c r="D26" s="136">
        <v>16238.66486094018</v>
      </c>
      <c r="E26" s="136">
        <v>17796.296952605651</v>
      </c>
      <c r="F26" s="134">
        <f t="shared" si="0"/>
        <v>17195.700064010631</v>
      </c>
      <c r="L26" s="79"/>
      <c r="M26" s="79"/>
    </row>
    <row r="27" spans="1:13" x14ac:dyDescent="0.3">
      <c r="A27" s="120"/>
      <c r="C27" s="45" t="s">
        <v>50</v>
      </c>
      <c r="D27" s="135">
        <v>16833.611110183334</v>
      </c>
      <c r="E27" s="135">
        <v>18946.259290061993</v>
      </c>
      <c r="F27" s="134">
        <f t="shared" si="0"/>
        <v>17195.700064010631</v>
      </c>
      <c r="L27" s="79"/>
      <c r="M27" s="79"/>
    </row>
    <row r="28" spans="1:13" x14ac:dyDescent="0.3">
      <c r="A28" s="120"/>
      <c r="C28" s="2" t="s">
        <v>58</v>
      </c>
      <c r="D28" s="136">
        <v>16428.488862461949</v>
      </c>
      <c r="E28" s="136">
        <v>18277.46836305418</v>
      </c>
      <c r="F28" s="134">
        <f t="shared" si="0"/>
        <v>17195.700064010631</v>
      </c>
      <c r="L28" s="79"/>
      <c r="M28" s="79"/>
    </row>
    <row r="29" spans="1:13" x14ac:dyDescent="0.3">
      <c r="A29" s="21"/>
      <c r="C29" s="45" t="s">
        <v>44</v>
      </c>
      <c r="D29" s="135">
        <v>15941.905881619685</v>
      </c>
      <c r="E29" s="135">
        <v>17123.739148837809</v>
      </c>
      <c r="F29" s="134">
        <f t="shared" si="0"/>
        <v>17195.700064010631</v>
      </c>
      <c r="L29" s="79"/>
      <c r="M29" s="79"/>
    </row>
    <row r="30" spans="1:13" x14ac:dyDescent="0.3">
      <c r="A30" s="120"/>
      <c r="C30" s="2" t="s">
        <v>46</v>
      </c>
      <c r="D30" s="136">
        <v>17274.53859578865</v>
      </c>
      <c r="E30" s="136">
        <v>17940.395396872234</v>
      </c>
      <c r="F30" s="134">
        <f t="shared" si="0"/>
        <v>17195.700064010631</v>
      </c>
      <c r="L30" s="79"/>
      <c r="M30" s="79"/>
    </row>
    <row r="31" spans="1:13" x14ac:dyDescent="0.3">
      <c r="A31" s="120"/>
      <c r="C31" s="45" t="s">
        <v>45</v>
      </c>
      <c r="D31" s="135">
        <v>17470.834518921994</v>
      </c>
      <c r="E31" s="135">
        <v>17784.970162840094</v>
      </c>
      <c r="F31" s="134">
        <f t="shared" si="0"/>
        <v>17195.700064010631</v>
      </c>
      <c r="L31" s="79"/>
      <c r="M31" s="79"/>
    </row>
    <row r="32" spans="1:13" x14ac:dyDescent="0.3">
      <c r="A32" s="120"/>
      <c r="C32" s="2" t="s">
        <v>40</v>
      </c>
      <c r="D32" s="136">
        <v>21555.452065730824</v>
      </c>
      <c r="E32" s="136">
        <v>21835.707611350634</v>
      </c>
      <c r="F32" s="134">
        <f t="shared" si="0"/>
        <v>17195.700064010631</v>
      </c>
      <c r="L32" s="79"/>
      <c r="M32" s="79"/>
    </row>
    <row r="33" spans="1:13" x14ac:dyDescent="0.3">
      <c r="A33" s="120"/>
      <c r="C33" s="45" t="s">
        <v>38</v>
      </c>
      <c r="D33" s="135">
        <v>19757.821144754053</v>
      </c>
      <c r="E33" s="135">
        <v>20303.642323688004</v>
      </c>
      <c r="F33" s="134">
        <f t="shared" si="0"/>
        <v>17195.700064010631</v>
      </c>
      <c r="L33" s="79"/>
      <c r="M33" s="79"/>
    </row>
    <row r="34" spans="1:13" x14ac:dyDescent="0.3">
      <c r="A34" s="120"/>
      <c r="C34" s="2" t="s">
        <v>48</v>
      </c>
      <c r="D34" s="136">
        <v>17079.042766566192</v>
      </c>
      <c r="E34" s="136">
        <v>18293.313367916289</v>
      </c>
      <c r="F34" s="134">
        <f t="shared" si="0"/>
        <v>17195.700064010631</v>
      </c>
      <c r="L34" s="79"/>
      <c r="M34" s="79"/>
    </row>
    <row r="35" spans="1:13" x14ac:dyDescent="0.3">
      <c r="C35" s="45" t="s">
        <v>42</v>
      </c>
      <c r="D35" s="135">
        <v>15680.817335633768</v>
      </c>
      <c r="E35" s="135">
        <v>15682.445588682207</v>
      </c>
      <c r="F35" s="134">
        <f t="shared" si="0"/>
        <v>17195.700064010631</v>
      </c>
      <c r="L35" s="79"/>
      <c r="M35" s="79"/>
    </row>
    <row r="36" spans="1:13" x14ac:dyDescent="0.3">
      <c r="C36" s="137" t="s">
        <v>56</v>
      </c>
      <c r="D36" s="134">
        <v>13734.15068766918</v>
      </c>
      <c r="E36" s="134">
        <v>13915.164491801343</v>
      </c>
      <c r="F36" s="134">
        <f t="shared" si="0"/>
        <v>17195.700064010631</v>
      </c>
      <c r="L36" s="79"/>
      <c r="M36" s="79"/>
    </row>
    <row r="37" spans="1:13" x14ac:dyDescent="0.3">
      <c r="C37" s="45" t="s">
        <v>52</v>
      </c>
      <c r="D37" s="135">
        <v>17042.260989448008</v>
      </c>
      <c r="E37" s="135">
        <v>18067.742291208207</v>
      </c>
      <c r="F37" s="134">
        <f t="shared" si="0"/>
        <v>17195.700064010631</v>
      </c>
      <c r="L37" s="79"/>
      <c r="M37" s="79"/>
    </row>
    <row r="38" spans="1:13" x14ac:dyDescent="0.3">
      <c r="C38" s="2" t="s">
        <v>57</v>
      </c>
      <c r="D38" s="136">
        <v>16542.175021184845</v>
      </c>
      <c r="E38" s="136">
        <v>17493.937260424002</v>
      </c>
      <c r="F38" s="134">
        <f t="shared" si="0"/>
        <v>17195.700064010631</v>
      </c>
      <c r="L38" s="79"/>
      <c r="M38" s="79"/>
    </row>
    <row r="39" spans="1:13" x14ac:dyDescent="0.3">
      <c r="C39" s="45" t="s">
        <v>55</v>
      </c>
      <c r="D39" s="135">
        <v>16017.117640479035</v>
      </c>
      <c r="E39" s="135">
        <v>17407.076822706629</v>
      </c>
      <c r="F39" s="134">
        <f t="shared" si="0"/>
        <v>17195.700064010631</v>
      </c>
      <c r="L39" s="79"/>
      <c r="M39" s="79"/>
    </row>
    <row r="40" spans="1:13" x14ac:dyDescent="0.3">
      <c r="C40" s="2" t="s">
        <v>39</v>
      </c>
      <c r="D40" s="136">
        <v>16317.662926347697</v>
      </c>
      <c r="E40" s="136">
        <v>17667.231879384301</v>
      </c>
      <c r="F40" s="134">
        <f t="shared" si="0"/>
        <v>17195.700064010631</v>
      </c>
      <c r="L40" s="79"/>
      <c r="M40" s="79"/>
    </row>
    <row r="41" spans="1:13" x14ac:dyDescent="0.3">
      <c r="C41" s="45" t="s">
        <v>41</v>
      </c>
      <c r="D41" s="135">
        <v>18003.353020152903</v>
      </c>
      <c r="E41" s="135">
        <v>19015.383973839947</v>
      </c>
      <c r="F41" s="134">
        <f t="shared" si="0"/>
        <v>17195.700064010631</v>
      </c>
      <c r="L41" s="79"/>
      <c r="M41" s="79"/>
    </row>
    <row r="42" spans="1:13" x14ac:dyDescent="0.3">
      <c r="C42" s="2" t="s">
        <v>54</v>
      </c>
      <c r="D42" s="136">
        <v>20687.173385019261</v>
      </c>
      <c r="E42" s="136">
        <v>21134.921967460166</v>
      </c>
      <c r="F42" s="134">
        <f t="shared" si="0"/>
        <v>17195.700064010631</v>
      </c>
      <c r="L42" s="79"/>
      <c r="M42" s="79"/>
    </row>
    <row r="43" spans="1:13" x14ac:dyDescent="0.3">
      <c r="C43" s="45" t="s">
        <v>43</v>
      </c>
      <c r="D43" s="135">
        <v>16584.849633471847</v>
      </c>
      <c r="E43" s="135">
        <v>17659.442349341934</v>
      </c>
      <c r="F43" s="134">
        <f t="shared" si="0"/>
        <v>17195.700064010631</v>
      </c>
      <c r="L43" s="79"/>
      <c r="M43" s="79"/>
    </row>
    <row r="44" spans="1:13" x14ac:dyDescent="0.3">
      <c r="C44" s="2" t="s">
        <v>53</v>
      </c>
      <c r="D44" s="136">
        <v>17221.734822853527</v>
      </c>
      <c r="E44" s="136">
        <v>16979.709574851673</v>
      </c>
      <c r="F44" s="134">
        <f t="shared" si="0"/>
        <v>17195.700064010631</v>
      </c>
      <c r="L44" s="79"/>
      <c r="M44" s="79"/>
    </row>
    <row r="45" spans="1:13" x14ac:dyDescent="0.3">
      <c r="C45" s="45" t="s">
        <v>47</v>
      </c>
      <c r="D45" s="135">
        <v>16934.146321921045</v>
      </c>
      <c r="E45" s="135">
        <v>18138.273800226678</v>
      </c>
      <c r="F45" s="134">
        <f t="shared" si="0"/>
        <v>17195.700064010631</v>
      </c>
      <c r="L45" s="79"/>
      <c r="M45" s="79"/>
    </row>
    <row r="46" spans="1:13" x14ac:dyDescent="0.3">
      <c r="C46" s="46" t="s">
        <v>60</v>
      </c>
      <c r="D46" s="64">
        <v>16237.010948981218</v>
      </c>
      <c r="E46" s="64">
        <v>17195.700064010631</v>
      </c>
      <c r="F46" s="134">
        <f t="shared" si="0"/>
        <v>17195.700064010631</v>
      </c>
      <c r="L46" s="79"/>
      <c r="M46" s="79"/>
    </row>
  </sheetData>
  <hyperlinks>
    <hyperlink ref="A22" location="'Regional utveckling'!A1" display="Regional utveckling" xr:uid="{00000000-0004-0000-2600-000000000000}"/>
    <hyperlink ref="A21" location="'Läkemedel'!A1" display="Läkemedel" xr:uid="{00000000-0004-0000-2600-000001000000}"/>
    <hyperlink ref="A20" location="'Övrig hälso- och sjukvård'!A1" display="Övrig hälso- och sjukvård" xr:uid="{00000000-0004-0000-2600-000002000000}"/>
    <hyperlink ref="A19" location="'Tandvård'!A1" display="Tandvård" xr:uid="{00000000-0004-0000-2600-000003000000}"/>
    <hyperlink ref="A18" location="'Specialiserad psykiatrisk vård'!A1" display="Specialiserad psykiatrisk vård" xr:uid="{00000000-0004-0000-2600-000004000000}"/>
    <hyperlink ref="A11" location="'Specialiserad somatisk vård'!A1" display="Specialiserad somatisk vård" xr:uid="{00000000-0004-0000-2600-000005000000}"/>
    <hyperlink ref="A10" location="'Vårdcentraler'!A1" display="Vårdcentraler" xr:uid="{00000000-0004-0000-2600-000006000000}"/>
    <hyperlink ref="A9" location="'Primärvård'!A1" display="Primärvård" xr:uid="{00000000-0004-0000-2600-000007000000}"/>
    <hyperlink ref="A8" location="'Vårdplatser'!A1" display="Vårdplatser" xr:uid="{00000000-0004-0000-2600-000008000000}"/>
    <hyperlink ref="A7" location="'Hälso- och sjukvård'!A1" display="Hälso- och sjukvård" xr:uid="{00000000-0004-0000-2600-000009000000}"/>
    <hyperlink ref="A6" location="'Kostnader och intäkter'!A1" display="Kostnader för" xr:uid="{00000000-0004-0000-2600-00000A000000}"/>
    <hyperlink ref="A5" location="'Regionernas ekonomi'!A1" display="Regionernas ekonomi" xr:uid="{00000000-0004-0000-2600-00000B000000}"/>
    <hyperlink ref="A23" location="'Trafik och infrastruktur'!A1" display="Trafik och infrastruktur, samt allmän regional utveckling" xr:uid="{00000000-0004-0000-2600-00000C000000}"/>
    <hyperlink ref="A24" location="'Utbildning och kultur'!A1" display="Utbildning och kultur" xr:uid="{00000000-0004-0000-2600-00000D000000}"/>
    <hyperlink ref="A4" location="Innehåll!A1" display="Innehåll" xr:uid="{00000000-0004-0000-2600-00000E000000}"/>
    <hyperlink ref="A12" location="'Somatik 1'!A1" display="Somatik 1" xr:uid="{653C8940-8E89-4BB5-8CC8-C1CEC2D390A1}"/>
    <hyperlink ref="A13" location="'Somatik 2'!A1" display="Somatik 2" xr:uid="{6B3A2183-639B-41FD-94F1-1974AAAB717A}"/>
    <hyperlink ref="A14" location="'Somatik 3'!A1" display="Somatik 3" xr:uid="{D2BE5844-5568-4340-8BBC-C17226C8AD6C}"/>
    <hyperlink ref="A15" location="'Somatik 4'!A1" display="Somatik 4" xr:uid="{C5057BF8-971B-4647-9DF5-9015096E986F}"/>
    <hyperlink ref="A16" location="'Somatik 5'!A1" display="Somatik 5" xr:uid="{37B7A626-F16C-4E2E-A0BE-B9EBB2538237}"/>
    <hyperlink ref="A17" location="'Somatik 6'!A1" display="Somatik 6" xr:uid="{DB52EFC3-6620-4968-B02E-C4D58C5378C1}"/>
  </hyperlink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theme="9"/>
  </sheetPr>
  <dimension ref="A1:R47"/>
  <sheetViews>
    <sheetView showGridLines="0" showRowColHeaders="0" workbookViewId="0"/>
  </sheetViews>
  <sheetFormatPr defaultRowHeight="16.5" x14ac:dyDescent="0.3"/>
  <cols>
    <col min="1" max="1" width="59.5" style="2" customWidth="1"/>
    <col min="3" max="3" width="35.5" customWidth="1"/>
    <col min="13" max="13" width="20.375" customWidth="1"/>
  </cols>
  <sheetData>
    <row r="1" spans="1:11" ht="35.25" x14ac:dyDescent="0.5">
      <c r="A1" s="3" t="s">
        <v>0</v>
      </c>
    </row>
    <row r="2" spans="1:11" x14ac:dyDescent="0.3">
      <c r="A2" s="94"/>
      <c r="C2" s="4" t="s">
        <v>177</v>
      </c>
    </row>
    <row r="3" spans="1:11" x14ac:dyDescent="0.3">
      <c r="A3" s="94"/>
      <c r="J3" s="53"/>
    </row>
    <row r="4" spans="1:11" x14ac:dyDescent="0.3">
      <c r="A4" s="16" t="s">
        <v>14</v>
      </c>
      <c r="C4" s="146" t="s">
        <v>182</v>
      </c>
      <c r="D4" s="147" t="s">
        <v>61</v>
      </c>
      <c r="E4" s="147" t="s">
        <v>62</v>
      </c>
      <c r="F4" s="147" t="s">
        <v>63</v>
      </c>
      <c r="G4" s="147" t="s">
        <v>64</v>
      </c>
      <c r="H4" s="147" t="s">
        <v>65</v>
      </c>
      <c r="I4" s="147" t="s">
        <v>66</v>
      </c>
      <c r="J4" s="147" t="s">
        <v>435</v>
      </c>
      <c r="K4" s="147" t="s">
        <v>487</v>
      </c>
    </row>
    <row r="5" spans="1:11" x14ac:dyDescent="0.3">
      <c r="A5" s="17" t="s">
        <v>0</v>
      </c>
      <c r="C5" s="108" t="s">
        <v>170</v>
      </c>
      <c r="D5" s="27">
        <v>148223</v>
      </c>
      <c r="E5" s="27">
        <v>166571</v>
      </c>
      <c r="F5" s="27">
        <v>183538</v>
      </c>
      <c r="G5" s="27">
        <v>196547</v>
      </c>
      <c r="H5" s="27">
        <v>212521</v>
      </c>
      <c r="I5" s="27">
        <v>229504</v>
      </c>
      <c r="J5" s="27">
        <v>242361</v>
      </c>
      <c r="K5" s="27">
        <v>254536</v>
      </c>
    </row>
    <row r="6" spans="1:11" x14ac:dyDescent="0.3">
      <c r="A6" s="21" t="s">
        <v>152</v>
      </c>
      <c r="C6" s="144" t="s">
        <v>171</v>
      </c>
      <c r="D6" s="142">
        <v>1758</v>
      </c>
      <c r="E6" s="142">
        <v>1671</v>
      </c>
      <c r="F6" s="142">
        <v>2443</v>
      </c>
      <c r="G6" s="142">
        <v>2377</v>
      </c>
      <c r="H6" s="142">
        <v>2247</v>
      </c>
      <c r="I6" s="142">
        <v>2116</v>
      </c>
      <c r="J6" s="142">
        <v>1995</v>
      </c>
      <c r="K6" s="142">
        <v>1865</v>
      </c>
    </row>
    <row r="7" spans="1:11" x14ac:dyDescent="0.3">
      <c r="A7" s="22" t="s">
        <v>153</v>
      </c>
      <c r="C7" s="108" t="s">
        <v>172</v>
      </c>
      <c r="D7" s="27">
        <v>86208</v>
      </c>
      <c r="E7" s="27">
        <v>83140</v>
      </c>
      <c r="F7" s="27">
        <v>87542</v>
      </c>
      <c r="G7" s="27">
        <v>94096</v>
      </c>
      <c r="H7" s="27">
        <v>99873</v>
      </c>
      <c r="I7" s="27">
        <v>114844</v>
      </c>
      <c r="J7" s="27">
        <v>139457</v>
      </c>
      <c r="K7" s="27">
        <v>167098</v>
      </c>
    </row>
    <row r="8" spans="1:11" x14ac:dyDescent="0.3">
      <c r="A8" s="21" t="s">
        <v>154</v>
      </c>
      <c r="C8" s="143" t="s">
        <v>178</v>
      </c>
      <c r="D8" s="143">
        <v>236187</v>
      </c>
      <c r="E8" s="143">
        <v>251382</v>
      </c>
      <c r="F8" s="143">
        <v>273524</v>
      </c>
      <c r="G8" s="143">
        <v>293017</v>
      </c>
      <c r="H8" s="143">
        <v>314641</v>
      </c>
      <c r="I8" s="143">
        <v>346464</v>
      </c>
      <c r="J8" s="143">
        <v>383813</v>
      </c>
      <c r="K8" s="143">
        <v>423499</v>
      </c>
    </row>
    <row r="9" spans="1:11" x14ac:dyDescent="0.3">
      <c r="A9" s="21" t="s">
        <v>155</v>
      </c>
      <c r="C9" s="145" t="s">
        <v>173</v>
      </c>
      <c r="D9" s="28">
        <v>47722</v>
      </c>
      <c r="E9" s="28">
        <v>48479</v>
      </c>
      <c r="F9" s="28">
        <v>51907</v>
      </c>
      <c r="G9" s="28">
        <v>54603</v>
      </c>
      <c r="H9" s="28">
        <v>55263</v>
      </c>
      <c r="I9" s="28">
        <v>67716</v>
      </c>
      <c r="J9" s="28">
        <v>86922</v>
      </c>
      <c r="K9" s="28">
        <v>110016</v>
      </c>
    </row>
    <row r="10" spans="1:11" x14ac:dyDescent="0.3">
      <c r="A10" s="17" t="s">
        <v>2</v>
      </c>
      <c r="C10" s="148" t="s">
        <v>174</v>
      </c>
      <c r="D10" s="143">
        <v>85289</v>
      </c>
      <c r="E10" s="143">
        <v>91345</v>
      </c>
      <c r="F10" s="143">
        <v>97184</v>
      </c>
      <c r="G10" s="143">
        <v>105145</v>
      </c>
      <c r="H10" s="143">
        <v>115627</v>
      </c>
      <c r="I10" s="143">
        <v>125654</v>
      </c>
      <c r="J10" s="143">
        <v>131358</v>
      </c>
      <c r="K10" s="143">
        <v>149011</v>
      </c>
    </row>
    <row r="11" spans="1:11" x14ac:dyDescent="0.3">
      <c r="A11" s="17" t="s">
        <v>4</v>
      </c>
      <c r="C11" s="108" t="s">
        <v>175</v>
      </c>
      <c r="D11" s="27">
        <v>34998</v>
      </c>
      <c r="E11" s="27">
        <v>50590</v>
      </c>
      <c r="F11" s="27">
        <v>59376</v>
      </c>
      <c r="G11" s="27">
        <v>61927</v>
      </c>
      <c r="H11" s="27">
        <v>72414</v>
      </c>
      <c r="I11" s="27">
        <v>74053</v>
      </c>
      <c r="J11" s="27">
        <v>66789</v>
      </c>
      <c r="K11" s="27">
        <v>66209</v>
      </c>
    </row>
    <row r="12" spans="1:11" x14ac:dyDescent="0.3">
      <c r="A12" s="17" t="s">
        <v>6</v>
      </c>
      <c r="C12" s="144" t="s">
        <v>176</v>
      </c>
      <c r="D12" s="142">
        <v>68181</v>
      </c>
      <c r="E12" s="142">
        <v>60966</v>
      </c>
      <c r="F12" s="142">
        <v>65059</v>
      </c>
      <c r="G12" s="142">
        <v>71343</v>
      </c>
      <c r="H12" s="142">
        <v>71337</v>
      </c>
      <c r="I12" s="142">
        <v>79041</v>
      </c>
      <c r="J12" s="142">
        <v>98743</v>
      </c>
      <c r="K12" s="142">
        <v>98263</v>
      </c>
    </row>
    <row r="13" spans="1:11" x14ac:dyDescent="0.3">
      <c r="A13" s="17" t="s">
        <v>8</v>
      </c>
      <c r="C13" s="28" t="s">
        <v>179</v>
      </c>
      <c r="D13" s="28">
        <v>236187</v>
      </c>
      <c r="E13" s="28">
        <v>251382</v>
      </c>
      <c r="F13" s="28">
        <v>273524</v>
      </c>
      <c r="G13" s="28">
        <v>293016</v>
      </c>
      <c r="H13" s="28">
        <v>314641</v>
      </c>
      <c r="I13" s="28">
        <v>346464</v>
      </c>
      <c r="J13" s="28">
        <v>383813</v>
      </c>
      <c r="K13" s="28">
        <v>423499</v>
      </c>
    </row>
    <row r="14" spans="1:11" x14ac:dyDescent="0.3">
      <c r="A14" s="17" t="s">
        <v>10</v>
      </c>
      <c r="C14" s="142" t="s">
        <v>180</v>
      </c>
      <c r="D14" s="149">
        <f>D9/D8</f>
        <v>0.2020517640683018</v>
      </c>
      <c r="E14" s="149">
        <f t="shared" ref="E14:K14" si="0">E9/E8</f>
        <v>0.19284992561122116</v>
      </c>
      <c r="F14" s="149">
        <f t="shared" si="0"/>
        <v>0.18977128149632208</v>
      </c>
      <c r="G14" s="149">
        <f t="shared" si="0"/>
        <v>0.18634754980086479</v>
      </c>
      <c r="H14" s="149">
        <f t="shared" si="0"/>
        <v>0.17563826710441424</v>
      </c>
      <c r="I14" s="149">
        <f t="shared" si="0"/>
        <v>0.19544887780548628</v>
      </c>
      <c r="J14" s="149">
        <f t="shared" si="0"/>
        <v>0.22646966100679236</v>
      </c>
      <c r="K14" s="149">
        <f t="shared" si="0"/>
        <v>0.2597786535505397</v>
      </c>
    </row>
    <row r="15" spans="1:11" x14ac:dyDescent="0.3">
      <c r="A15" s="17" t="s">
        <v>12</v>
      </c>
      <c r="C15" s="27" t="s">
        <v>181</v>
      </c>
      <c r="D15" s="27">
        <v>154011</v>
      </c>
      <c r="E15" s="27">
        <v>149309</v>
      </c>
      <c r="F15" s="27">
        <v>144154</v>
      </c>
      <c r="G15" s="27">
        <v>139638</v>
      </c>
      <c r="H15" s="27">
        <v>135438</v>
      </c>
      <c r="I15" s="27">
        <v>133001</v>
      </c>
      <c r="J15" s="27">
        <v>131222</v>
      </c>
      <c r="K15" s="27">
        <v>130133</v>
      </c>
    </row>
    <row r="16" spans="1:11" x14ac:dyDescent="0.3">
      <c r="A16" s="17" t="s">
        <v>13</v>
      </c>
      <c r="C16" s="84" t="s">
        <v>183</v>
      </c>
    </row>
    <row r="17" spans="1:18" x14ac:dyDescent="0.3">
      <c r="A17" s="17" t="s">
        <v>1</v>
      </c>
      <c r="D17" s="50"/>
      <c r="E17" s="50"/>
      <c r="F17" s="50"/>
      <c r="G17" s="50"/>
      <c r="H17" s="50"/>
      <c r="I17" s="50"/>
      <c r="J17" s="50"/>
      <c r="K17" s="50"/>
      <c r="N17" s="1"/>
      <c r="O17" s="1"/>
      <c r="P17" s="1"/>
      <c r="Q17" s="1"/>
      <c r="R17" s="1"/>
    </row>
    <row r="18" spans="1:18" x14ac:dyDescent="0.3">
      <c r="A18" s="17" t="s">
        <v>3</v>
      </c>
      <c r="D18" s="1"/>
      <c r="E18" s="1"/>
      <c r="F18" s="1"/>
      <c r="G18" s="1"/>
      <c r="H18" s="1"/>
      <c r="I18" s="1"/>
      <c r="N18" s="1"/>
      <c r="O18" s="1"/>
      <c r="P18" s="1"/>
      <c r="Q18" s="1"/>
      <c r="R18" s="1"/>
    </row>
    <row r="19" spans="1:18" x14ac:dyDescent="0.3">
      <c r="A19" s="17" t="s">
        <v>5</v>
      </c>
      <c r="N19" s="1"/>
      <c r="O19" s="1"/>
      <c r="P19" s="1"/>
      <c r="Q19" s="1"/>
      <c r="R19" s="1"/>
    </row>
    <row r="20" spans="1:18" x14ac:dyDescent="0.3">
      <c r="A20" s="17" t="s">
        <v>7</v>
      </c>
      <c r="N20" s="1"/>
      <c r="O20" s="1"/>
      <c r="P20" s="1"/>
      <c r="Q20" s="1"/>
      <c r="R20" s="1"/>
    </row>
    <row r="21" spans="1:18" x14ac:dyDescent="0.3">
      <c r="A21" s="17" t="s">
        <v>9</v>
      </c>
      <c r="H21" s="1"/>
      <c r="I21" s="1"/>
      <c r="J21" s="1"/>
      <c r="K21" s="1"/>
      <c r="N21" s="1"/>
      <c r="O21" s="1"/>
      <c r="P21" s="1"/>
      <c r="Q21" s="1"/>
      <c r="R21" s="1"/>
    </row>
    <row r="22" spans="1:18" x14ac:dyDescent="0.3">
      <c r="A22" s="119" t="s">
        <v>11</v>
      </c>
      <c r="D22" s="1"/>
      <c r="E22" s="1"/>
      <c r="F22" s="1"/>
      <c r="G22" s="1"/>
      <c r="H22" s="1"/>
      <c r="I22" s="1"/>
      <c r="J22" s="1"/>
      <c r="N22" s="1"/>
      <c r="O22" s="1"/>
      <c r="P22" s="1"/>
      <c r="Q22" s="1"/>
      <c r="R22" s="1"/>
    </row>
    <row r="23" spans="1:18" x14ac:dyDescent="0.3">
      <c r="A23" s="120"/>
      <c r="D23" s="1"/>
      <c r="E23" s="1"/>
      <c r="F23" s="1"/>
      <c r="G23" s="1"/>
      <c r="H23" s="1"/>
      <c r="I23" s="1"/>
      <c r="J23" s="1"/>
      <c r="N23" s="1"/>
      <c r="O23" s="1"/>
      <c r="P23" s="1"/>
      <c r="Q23" s="1"/>
      <c r="R23" s="1"/>
    </row>
    <row r="24" spans="1:18" x14ac:dyDescent="0.3">
      <c r="A24" s="120"/>
      <c r="N24" s="1"/>
      <c r="O24" s="1"/>
      <c r="P24" s="1"/>
      <c r="Q24" s="1"/>
    </row>
    <row r="25" spans="1:18" x14ac:dyDescent="0.3">
      <c r="A25" s="120"/>
      <c r="D25" s="1"/>
      <c r="E25" s="1"/>
      <c r="F25" s="1"/>
      <c r="G25" s="1"/>
      <c r="H25" s="1"/>
      <c r="I25" s="1"/>
      <c r="J25" s="1"/>
    </row>
    <row r="26" spans="1:18" x14ac:dyDescent="0.3">
      <c r="A26" s="120"/>
      <c r="D26" s="1"/>
      <c r="E26" s="1"/>
      <c r="F26" s="1"/>
      <c r="G26" s="1"/>
      <c r="H26" s="1"/>
      <c r="I26" s="1"/>
      <c r="J26" s="1"/>
      <c r="K26" s="1"/>
    </row>
    <row r="27" spans="1:18" x14ac:dyDescent="0.3">
      <c r="A27" s="120"/>
      <c r="D27" s="1"/>
      <c r="E27" s="1"/>
      <c r="F27" s="1"/>
      <c r="G27" s="1"/>
      <c r="H27" s="1"/>
      <c r="I27" s="1"/>
      <c r="J27" s="1"/>
    </row>
    <row r="28" spans="1:18" x14ac:dyDescent="0.3">
      <c r="A28" s="120"/>
      <c r="D28" s="1"/>
      <c r="E28" s="1"/>
      <c r="F28" s="1"/>
      <c r="G28" s="1"/>
      <c r="H28" s="1"/>
      <c r="I28" s="1"/>
      <c r="J28" s="1"/>
    </row>
    <row r="29" spans="1:18" x14ac:dyDescent="0.3">
      <c r="A29" s="120"/>
      <c r="D29" s="1"/>
      <c r="E29" s="1"/>
      <c r="F29" s="1"/>
      <c r="G29" s="1"/>
      <c r="H29" s="1"/>
      <c r="I29" s="1"/>
      <c r="J29" s="1"/>
      <c r="K29" s="1"/>
    </row>
    <row r="30" spans="1:18" x14ac:dyDescent="0.3">
      <c r="A30" s="120"/>
      <c r="D30" s="1"/>
      <c r="E30" s="1"/>
      <c r="F30" s="1"/>
      <c r="G30" s="1"/>
      <c r="H30" s="1"/>
      <c r="I30" s="1"/>
      <c r="J30" s="1"/>
      <c r="K30" s="1"/>
    </row>
    <row r="31" spans="1:18" x14ac:dyDescent="0.3">
      <c r="A31" s="120"/>
      <c r="D31" s="1"/>
      <c r="E31" s="1"/>
      <c r="F31" s="1"/>
      <c r="G31" s="1"/>
      <c r="H31" s="1"/>
      <c r="I31" s="1"/>
      <c r="J31" s="1"/>
    </row>
    <row r="32" spans="1:18" x14ac:dyDescent="0.3">
      <c r="A32" s="120"/>
      <c r="D32" s="1"/>
      <c r="E32" s="1"/>
      <c r="F32" s="1"/>
      <c r="G32" s="1"/>
      <c r="H32" s="1"/>
      <c r="I32" s="1"/>
      <c r="J32" s="1"/>
    </row>
    <row r="33" spans="1:15" x14ac:dyDescent="0.3">
      <c r="A33" s="120"/>
      <c r="D33" s="1"/>
      <c r="E33" s="1"/>
      <c r="F33" s="1"/>
      <c r="G33" s="1"/>
      <c r="H33" s="1"/>
      <c r="I33" s="1"/>
      <c r="J33" s="1"/>
      <c r="N33" s="1"/>
      <c r="O33" s="1"/>
    </row>
    <row r="34" spans="1:15" x14ac:dyDescent="0.3">
      <c r="A34" s="120"/>
      <c r="D34" s="1"/>
      <c r="E34" s="1"/>
      <c r="F34" s="1"/>
      <c r="G34" s="1"/>
      <c r="H34" s="1"/>
      <c r="I34" s="1"/>
      <c r="J34" s="1"/>
      <c r="N34" s="1"/>
      <c r="O34" s="1"/>
    </row>
    <row r="35" spans="1:15" x14ac:dyDescent="0.3">
      <c r="D35" s="1"/>
      <c r="E35" s="1"/>
      <c r="F35" s="1"/>
      <c r="G35" s="1"/>
      <c r="H35" s="1"/>
      <c r="I35" s="1"/>
      <c r="J35" s="1"/>
      <c r="N35" s="1"/>
      <c r="O35" s="1"/>
    </row>
    <row r="36" spans="1:15" x14ac:dyDescent="0.3">
      <c r="D36" s="1"/>
      <c r="E36" s="1"/>
      <c r="F36" s="1"/>
      <c r="G36" s="1"/>
      <c r="H36" s="1"/>
      <c r="I36" s="1"/>
      <c r="J36" s="1"/>
      <c r="N36" s="1"/>
      <c r="O36" s="1"/>
    </row>
    <row r="37" spans="1:15" x14ac:dyDescent="0.3">
      <c r="D37" s="1"/>
      <c r="E37" s="1"/>
      <c r="F37" s="1"/>
      <c r="G37" s="1"/>
      <c r="H37" s="1"/>
      <c r="I37" s="1"/>
      <c r="J37" s="1"/>
      <c r="N37" s="1"/>
      <c r="O37" s="1"/>
    </row>
    <row r="38" spans="1:15" x14ac:dyDescent="0.3">
      <c r="D38" s="1"/>
      <c r="E38" s="1"/>
      <c r="F38" s="1"/>
      <c r="G38" s="1"/>
      <c r="H38" s="1"/>
      <c r="I38" s="1"/>
      <c r="J38" s="1"/>
      <c r="N38" s="1"/>
      <c r="O38" s="1"/>
    </row>
    <row r="39" spans="1:15" x14ac:dyDescent="0.3">
      <c r="D39" s="1"/>
      <c r="E39" s="1"/>
      <c r="F39" s="1"/>
      <c r="G39" s="1"/>
      <c r="H39" s="1"/>
      <c r="I39" s="1"/>
      <c r="J39" s="1"/>
      <c r="N39" s="1"/>
      <c r="O39" s="1"/>
    </row>
    <row r="40" spans="1:15" x14ac:dyDescent="0.3">
      <c r="N40" s="1"/>
      <c r="O40" s="1"/>
    </row>
    <row r="41" spans="1:15" x14ac:dyDescent="0.3">
      <c r="D41" s="1"/>
      <c r="E41" s="1"/>
      <c r="F41" s="1"/>
      <c r="G41" s="1"/>
      <c r="H41" s="1"/>
      <c r="I41" s="1"/>
      <c r="J41" s="1"/>
      <c r="K41" s="1"/>
      <c r="N41" s="1"/>
      <c r="O41" s="1"/>
    </row>
    <row r="42" spans="1:15" x14ac:dyDescent="0.3">
      <c r="D42" s="1"/>
      <c r="E42" s="1"/>
      <c r="F42" s="1"/>
      <c r="G42" s="1"/>
      <c r="H42" s="1"/>
      <c r="I42" s="1"/>
      <c r="J42" s="1"/>
      <c r="K42" s="1"/>
    </row>
    <row r="44" spans="1:15" x14ac:dyDescent="0.3">
      <c r="D44" s="1"/>
      <c r="E44" s="1"/>
      <c r="F44" s="1"/>
      <c r="G44" s="1"/>
      <c r="H44" s="1"/>
      <c r="I44" s="1"/>
      <c r="J44" s="1"/>
      <c r="K44" s="1"/>
    </row>
    <row r="45" spans="1:15" x14ac:dyDescent="0.3">
      <c r="D45" s="1"/>
      <c r="E45" s="1"/>
      <c r="F45" s="1"/>
      <c r="G45" s="1"/>
      <c r="H45" s="1"/>
      <c r="I45" s="1"/>
      <c r="J45" s="1"/>
      <c r="K45" s="1"/>
    </row>
    <row r="46" spans="1:15" x14ac:dyDescent="0.3">
      <c r="D46" s="1"/>
      <c r="E46" s="1"/>
      <c r="F46" s="1"/>
      <c r="G46" s="1"/>
      <c r="H46" s="1"/>
      <c r="I46" s="1"/>
      <c r="J46" s="1"/>
      <c r="K46" s="1"/>
    </row>
    <row r="47" spans="1:15" x14ac:dyDescent="0.3">
      <c r="D47" s="1"/>
      <c r="E47" s="1"/>
      <c r="F47" s="1"/>
      <c r="G47" s="1"/>
      <c r="H47" s="1"/>
      <c r="I47" s="1"/>
      <c r="J47" s="1"/>
    </row>
  </sheetData>
  <hyperlinks>
    <hyperlink ref="A20" location="'Regional utveckling'!A1" display="Regional utveckling" xr:uid="{00000000-0004-0000-0300-000000000000}"/>
    <hyperlink ref="A19" location="'Läkemedel'!A1" display="Läkemedel" xr:uid="{00000000-0004-0000-0300-000001000000}"/>
    <hyperlink ref="A18" location="'Övrig hälso- och sjukvård'!A1" display="Övrig hälso- och sjukvård" xr:uid="{00000000-0004-0000-0300-000002000000}"/>
    <hyperlink ref="A17" location="'Tandvård'!A1" display="Tandvård" xr:uid="{00000000-0004-0000-0300-000003000000}"/>
    <hyperlink ref="A16" location="'Specialiserad psykiatrisk vård'!A1" display="Specialiserad psykiatrisk vård" xr:uid="{00000000-0004-0000-0300-000004000000}"/>
    <hyperlink ref="A15" location="'Specialiserad somatisk vård'!A1" display="Specialiserad somatisk vård" xr:uid="{00000000-0004-0000-0300-000005000000}"/>
    <hyperlink ref="A14" location="'Vårdcentraler'!A1" display="Vårdcentraler" xr:uid="{00000000-0004-0000-0300-000006000000}"/>
    <hyperlink ref="A13" location="'Primärvård'!A1" display="Primärvård" xr:uid="{00000000-0004-0000-0300-000007000000}"/>
    <hyperlink ref="A12" location="'Vårdplatser'!A1" display="Vårdplatser" xr:uid="{00000000-0004-0000-0300-000008000000}"/>
    <hyperlink ref="A11" location="'Hälso- och sjukvård'!A1" display="Hälso- och sjukvård" xr:uid="{00000000-0004-0000-0300-000009000000}"/>
    <hyperlink ref="A5" location="'Regionernas ekonomi'!A1" display="Regionernas ekonomi" xr:uid="{00000000-0004-0000-0300-00000B000000}"/>
    <hyperlink ref="A21" location="'Trafik och infrastruktur'!A1" display="Trafik och infrastruktur, samt allmän regional utveckling" xr:uid="{00000000-0004-0000-0300-00000C000000}"/>
    <hyperlink ref="A22" location="'Utbildning och kultur'!A1" display="Utbildning och kultur" xr:uid="{00000000-0004-0000-0300-00000D000000}"/>
    <hyperlink ref="A4" location="Innehåll!A1" display="Innehåll" xr:uid="{00000000-0004-0000-0300-00000E000000}"/>
    <hyperlink ref="A6" location="'Kostnader och intäkter'!A1" display="Resultaträkning" xr:uid="{00000000-0004-0000-0300-00000F000000}"/>
    <hyperlink ref="A7" location="'Balansräkning'!A1" display="Balansräkning" xr:uid="{00000000-0004-0000-0300-000010000000}"/>
    <hyperlink ref="A8" location="'kostnadsslag'!A1" display="kostnadsslag" xr:uid="{00000000-0004-0000-0300-000011000000}"/>
    <hyperlink ref="A9" location="'intäktsslag'!A1" display="intäktsslag" xr:uid="{00000000-0004-0000-0300-000012000000}"/>
    <hyperlink ref="A10" location="'Kostnader och intäkter'!A1" display="Kostnader för hälso- och sjukvård respektive regional utveckling" xr:uid="{3EDAD32A-4DA3-4DAA-9B50-484E5C1CC516}"/>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8">
    <tabColor theme="6"/>
  </sheetPr>
  <dimension ref="A1:I34"/>
  <sheetViews>
    <sheetView showGridLines="0" showRowColHeaders="0" workbookViewId="0"/>
  </sheetViews>
  <sheetFormatPr defaultRowHeight="16.5" x14ac:dyDescent="0.3"/>
  <cols>
    <col min="1" max="1" width="59.5" customWidth="1"/>
    <col min="3" max="3" width="39.875" style="26" customWidth="1"/>
    <col min="4" max="4" width="18.75" style="26" customWidth="1"/>
    <col min="5" max="6" width="9.75" style="26" customWidth="1"/>
    <col min="7" max="7" width="18.875" style="26" customWidth="1"/>
    <col min="8" max="8" width="9.75" bestFit="1" customWidth="1"/>
    <col min="9" max="9" width="9.75" customWidth="1"/>
    <col min="11" max="11" width="8"/>
    <col min="12" max="12" width="25.625" customWidth="1"/>
    <col min="13" max="13" width="20.75" bestFit="1" customWidth="1"/>
    <col min="14" max="15" width="8.625" bestFit="1" customWidth="1"/>
    <col min="16" max="16" width="20.75" bestFit="1" customWidth="1"/>
    <col min="17" max="17" width="7.75" bestFit="1" customWidth="1"/>
    <col min="18" max="18" width="8.625" bestFit="1" customWidth="1"/>
  </cols>
  <sheetData>
    <row r="1" spans="1:9" ht="35.25" x14ac:dyDescent="0.5">
      <c r="A1" s="3" t="s">
        <v>12</v>
      </c>
    </row>
    <row r="2" spans="1:9" x14ac:dyDescent="0.3">
      <c r="A2" s="94"/>
      <c r="C2" s="141" t="s">
        <v>333</v>
      </c>
      <c r="D2" s="141">
        <v>2020</v>
      </c>
      <c r="E2" s="166"/>
      <c r="F2" s="166"/>
      <c r="G2" s="141">
        <v>2021</v>
      </c>
      <c r="H2" s="166"/>
      <c r="I2" s="166"/>
    </row>
    <row r="3" spans="1:9" x14ac:dyDescent="0.3">
      <c r="A3" s="94"/>
      <c r="C3" s="141"/>
      <c r="D3" s="330" t="s">
        <v>462</v>
      </c>
      <c r="E3" s="141"/>
      <c r="F3" s="141"/>
      <c r="G3" s="330" t="s">
        <v>462</v>
      </c>
      <c r="H3" s="141"/>
      <c r="I3" s="141"/>
    </row>
    <row r="4" spans="1:9" x14ac:dyDescent="0.3">
      <c r="A4" s="16" t="s">
        <v>14</v>
      </c>
      <c r="C4" s="255"/>
      <c r="D4" s="343"/>
      <c r="E4" s="256" t="s">
        <v>22</v>
      </c>
      <c r="F4" s="258" t="s">
        <v>26</v>
      </c>
      <c r="G4" s="343"/>
      <c r="H4" s="256" t="s">
        <v>22</v>
      </c>
      <c r="I4" s="256" t="s">
        <v>26</v>
      </c>
    </row>
    <row r="5" spans="1:9" x14ac:dyDescent="0.3">
      <c r="A5" s="17" t="s">
        <v>0</v>
      </c>
      <c r="C5" s="142" t="s">
        <v>459</v>
      </c>
      <c r="D5" s="142">
        <v>5237160</v>
      </c>
      <c r="E5" s="142">
        <v>9576321</v>
      </c>
      <c r="F5" s="249">
        <v>14813481</v>
      </c>
      <c r="G5" s="142">
        <v>5533075.415</v>
      </c>
      <c r="H5" s="142">
        <v>10301505.049924359</v>
      </c>
      <c r="I5" s="142">
        <v>15834580.464924358</v>
      </c>
    </row>
    <row r="6" spans="1:9" x14ac:dyDescent="0.3">
      <c r="A6" s="17" t="s">
        <v>2</v>
      </c>
      <c r="C6" s="28" t="s">
        <v>329</v>
      </c>
      <c r="D6" s="28">
        <v>2094864</v>
      </c>
      <c r="E6" s="28">
        <v>9576321</v>
      </c>
      <c r="F6" s="117">
        <v>11671185</v>
      </c>
      <c r="G6" s="28">
        <v>2213230.1660000002</v>
      </c>
      <c r="H6" s="28">
        <v>10301505.049924359</v>
      </c>
      <c r="I6" s="28">
        <v>12514735.21592436</v>
      </c>
    </row>
    <row r="7" spans="1:9" x14ac:dyDescent="0.3">
      <c r="A7" s="17" t="s">
        <v>4</v>
      </c>
      <c r="C7" s="142" t="s">
        <v>450</v>
      </c>
      <c r="D7" s="149">
        <v>0.12287422954425681</v>
      </c>
      <c r="E7" s="149">
        <v>0.28921127435055693</v>
      </c>
      <c r="F7" s="251">
        <v>0.23040445388899475</v>
      </c>
      <c r="G7" s="149">
        <v>0.12522963235266152</v>
      </c>
      <c r="H7" s="149">
        <v>0.28679333608846735</v>
      </c>
      <c r="I7" s="149">
        <v>0.23033815187457973</v>
      </c>
    </row>
    <row r="8" spans="1:9" x14ac:dyDescent="0.3">
      <c r="A8" s="17" t="s">
        <v>6</v>
      </c>
      <c r="C8" s="27" t="s">
        <v>439</v>
      </c>
      <c r="D8" s="113">
        <v>201.83104921866081</v>
      </c>
      <c r="E8" s="113">
        <v>922.63694210444919</v>
      </c>
      <c r="F8" s="116">
        <v>1124.4679913231103</v>
      </c>
      <c r="G8" s="113">
        <v>211.74522933938343</v>
      </c>
      <c r="H8" s="113">
        <v>985.57058495155616</v>
      </c>
      <c r="I8" s="113">
        <v>1197.3158142909397</v>
      </c>
    </row>
    <row r="9" spans="1:9" x14ac:dyDescent="0.3">
      <c r="A9" s="17" t="s">
        <v>8</v>
      </c>
      <c r="C9" s="142" t="s">
        <v>249</v>
      </c>
      <c r="D9" s="142"/>
      <c r="E9" s="142"/>
      <c r="F9" s="249">
        <v>54189.890367420005</v>
      </c>
      <c r="G9" s="142"/>
      <c r="H9" s="142"/>
      <c r="I9" s="142">
        <v>56505.033273460002</v>
      </c>
    </row>
    <row r="10" spans="1:9" x14ac:dyDescent="0.3">
      <c r="A10" s="17" t="s">
        <v>10</v>
      </c>
      <c r="C10" s="27" t="s">
        <v>441</v>
      </c>
      <c r="D10" s="27"/>
      <c r="E10" s="27"/>
      <c r="F10" s="114">
        <v>10149.307656380002</v>
      </c>
      <c r="G10" s="27"/>
      <c r="H10" s="27"/>
      <c r="I10" s="27">
        <v>10289.336405440001</v>
      </c>
    </row>
    <row r="11" spans="1:9" x14ac:dyDescent="0.3">
      <c r="A11" s="17" t="s">
        <v>12</v>
      </c>
      <c r="C11" s="142" t="s">
        <v>442</v>
      </c>
      <c r="D11" s="142"/>
      <c r="E11" s="142"/>
      <c r="F11" s="249">
        <v>4031.8175003090005</v>
      </c>
      <c r="G11" s="142"/>
      <c r="H11" s="142"/>
      <c r="I11" s="142">
        <v>4369.1368999099996</v>
      </c>
    </row>
    <row r="12" spans="1:9" x14ac:dyDescent="0.3">
      <c r="A12" s="21" t="s">
        <v>123</v>
      </c>
      <c r="C12" s="27" t="s">
        <v>319</v>
      </c>
      <c r="D12" s="27"/>
      <c r="E12" s="27"/>
      <c r="F12" s="114">
        <v>10379295</v>
      </c>
      <c r="G12" s="27"/>
      <c r="H12" s="27"/>
      <c r="I12" s="27">
        <v>10452326</v>
      </c>
    </row>
    <row r="13" spans="1:9" x14ac:dyDescent="0.3">
      <c r="A13" s="21" t="s">
        <v>124</v>
      </c>
      <c r="C13" s="142" t="s">
        <v>443</v>
      </c>
      <c r="D13" s="142"/>
      <c r="E13" s="142"/>
      <c r="F13" s="249">
        <f t="shared" ref="F13:I13" si="0">(F9*1000000)/F12</f>
        <v>5220.960611238047</v>
      </c>
      <c r="G13" s="142"/>
      <c r="H13" s="142"/>
      <c r="I13" s="142">
        <f t="shared" si="0"/>
        <v>5405.9769350343649</v>
      </c>
    </row>
    <row r="14" spans="1:9" x14ac:dyDescent="0.3">
      <c r="A14" s="21" t="s">
        <v>125</v>
      </c>
      <c r="C14" s="28" t="s">
        <v>444</v>
      </c>
      <c r="D14" s="28"/>
      <c r="E14" s="28"/>
      <c r="F14" s="117">
        <f t="shared" ref="F14:I14" si="1">(F9*1000000)/F6</f>
        <v>4643.0495590139308</v>
      </c>
      <c r="G14" s="28"/>
      <c r="H14" s="28"/>
      <c r="I14" s="28">
        <f t="shared" si="1"/>
        <v>4515.0802073351288</v>
      </c>
    </row>
    <row r="15" spans="1:9" x14ac:dyDescent="0.3">
      <c r="A15" s="122" t="s">
        <v>126</v>
      </c>
      <c r="C15"/>
      <c r="D15"/>
      <c r="E15"/>
      <c r="F15"/>
      <c r="G15"/>
    </row>
    <row r="16" spans="1:9" x14ac:dyDescent="0.3">
      <c r="A16" s="21" t="s">
        <v>127</v>
      </c>
      <c r="C16" s="338" t="s">
        <v>478</v>
      </c>
      <c r="D16" s="338"/>
      <c r="E16" s="338"/>
      <c r="F16" s="338"/>
      <c r="G16" s="338"/>
      <c r="H16" s="338"/>
      <c r="I16" s="338"/>
    </row>
    <row r="17" spans="1:9" x14ac:dyDescent="0.3">
      <c r="A17" s="21" t="s">
        <v>128</v>
      </c>
      <c r="C17" s="338"/>
      <c r="D17" s="338"/>
      <c r="E17" s="338"/>
      <c r="F17" s="338"/>
      <c r="G17" s="338"/>
      <c r="H17" s="338"/>
      <c r="I17" s="338"/>
    </row>
    <row r="18" spans="1:9" x14ac:dyDescent="0.3">
      <c r="A18" s="17" t="s">
        <v>13</v>
      </c>
      <c r="C18" s="338"/>
      <c r="D18" s="338"/>
      <c r="E18" s="338"/>
      <c r="F18" s="338"/>
      <c r="G18" s="338"/>
      <c r="H18" s="338"/>
      <c r="I18" s="338"/>
    </row>
    <row r="19" spans="1:9" x14ac:dyDescent="0.3">
      <c r="A19" s="17" t="s">
        <v>1</v>
      </c>
      <c r="C19" s="338"/>
      <c r="D19" s="338"/>
      <c r="E19" s="338"/>
      <c r="F19" s="338"/>
      <c r="G19" s="338"/>
      <c r="H19" s="338"/>
      <c r="I19" s="338"/>
    </row>
    <row r="20" spans="1:9" x14ac:dyDescent="0.3">
      <c r="A20" s="17" t="s">
        <v>3</v>
      </c>
      <c r="C20" s="118" t="s">
        <v>447</v>
      </c>
      <c r="D20"/>
      <c r="E20"/>
      <c r="F20"/>
      <c r="G20"/>
    </row>
    <row r="21" spans="1:9" x14ac:dyDescent="0.3">
      <c r="A21" s="17" t="s">
        <v>5</v>
      </c>
      <c r="C21"/>
      <c r="D21"/>
      <c r="E21"/>
      <c r="F21"/>
      <c r="G21"/>
    </row>
    <row r="22" spans="1:9" x14ac:dyDescent="0.3">
      <c r="A22" s="17" t="s">
        <v>7</v>
      </c>
      <c r="C22"/>
      <c r="D22"/>
      <c r="E22"/>
      <c r="F22"/>
      <c r="G22"/>
    </row>
    <row r="23" spans="1:9" x14ac:dyDescent="0.3">
      <c r="A23" s="17" t="s">
        <v>9</v>
      </c>
      <c r="D23" s="80"/>
      <c r="E23" s="80"/>
      <c r="F23" s="80"/>
      <c r="G23" s="80"/>
    </row>
    <row r="24" spans="1:9" x14ac:dyDescent="0.3">
      <c r="A24" s="119" t="s">
        <v>11</v>
      </c>
    </row>
    <row r="25" spans="1:9" x14ac:dyDescent="0.3">
      <c r="A25" s="120"/>
    </row>
    <row r="26" spans="1:9" x14ac:dyDescent="0.3">
      <c r="A26" s="120"/>
    </row>
    <row r="27" spans="1:9" x14ac:dyDescent="0.3">
      <c r="A27" s="120"/>
    </row>
    <row r="28" spans="1:9" x14ac:dyDescent="0.3">
      <c r="A28" s="120"/>
    </row>
    <row r="29" spans="1:9" x14ac:dyDescent="0.3">
      <c r="A29" s="21"/>
    </row>
    <row r="30" spans="1:9" x14ac:dyDescent="0.3">
      <c r="A30" s="120"/>
    </row>
    <row r="31" spans="1:9" x14ac:dyDescent="0.3">
      <c r="A31" s="120"/>
    </row>
    <row r="32" spans="1:9" x14ac:dyDescent="0.3">
      <c r="A32" s="120"/>
    </row>
    <row r="33" spans="1:1" x14ac:dyDescent="0.3">
      <c r="A33" s="120"/>
    </row>
    <row r="34" spans="1:1" x14ac:dyDescent="0.3">
      <c r="A34" s="120"/>
    </row>
  </sheetData>
  <mergeCells count="3">
    <mergeCell ref="C16:I19"/>
    <mergeCell ref="D3:D4"/>
    <mergeCell ref="G3:G4"/>
  </mergeCells>
  <hyperlinks>
    <hyperlink ref="A22" location="'Regional utveckling'!A1" display="Regional utveckling" xr:uid="{00000000-0004-0000-2700-000000000000}"/>
    <hyperlink ref="A21" location="'Läkemedel'!A1" display="Läkemedel" xr:uid="{00000000-0004-0000-2700-000001000000}"/>
    <hyperlink ref="A20" location="'Övrig hälso- och sjukvård'!A1" display="Övrig hälso- och sjukvård" xr:uid="{00000000-0004-0000-2700-000002000000}"/>
    <hyperlink ref="A19" location="'Tandvård'!A1" display="Tandvård" xr:uid="{00000000-0004-0000-2700-000003000000}"/>
    <hyperlink ref="A18" location="'Specialiserad psykiatrisk vård'!A1" display="Specialiserad psykiatrisk vård" xr:uid="{00000000-0004-0000-2700-000004000000}"/>
    <hyperlink ref="A11" location="'Specialiserad somatisk vård'!A1" display="Specialiserad somatisk vård" xr:uid="{00000000-0004-0000-2700-000005000000}"/>
    <hyperlink ref="A10" location="'Vårdcentraler'!A1" display="Vårdcentraler" xr:uid="{00000000-0004-0000-2700-000006000000}"/>
    <hyperlink ref="A9" location="'Primärvård'!A1" display="Primärvård" xr:uid="{00000000-0004-0000-2700-000007000000}"/>
    <hyperlink ref="A8" location="'Vårdplatser'!A1" display="Vårdplatser" xr:uid="{00000000-0004-0000-2700-000008000000}"/>
    <hyperlink ref="A7" location="'Hälso- och sjukvård'!A1" display="Hälso- och sjukvård" xr:uid="{00000000-0004-0000-2700-000009000000}"/>
    <hyperlink ref="A6" location="'Kostnader och intäkter'!A1" display="Kostnader för" xr:uid="{00000000-0004-0000-2700-00000A000000}"/>
    <hyperlink ref="A5" location="'Regionernas ekonomi'!A1" display="Regionernas ekonomi" xr:uid="{00000000-0004-0000-2700-00000B000000}"/>
    <hyperlink ref="A23" location="'Trafik och infrastruktur'!A1" display="Trafik och infrastruktur, samt allmän regional utveckling" xr:uid="{00000000-0004-0000-2700-00000C000000}"/>
    <hyperlink ref="A24" location="'Utbildning och kultur'!A1" display="Utbildning och kultur" xr:uid="{00000000-0004-0000-2700-00000D000000}"/>
    <hyperlink ref="A4" location="Innehåll!A1" display="Innehåll" xr:uid="{00000000-0004-0000-2700-00000E000000}"/>
    <hyperlink ref="A12" location="'Somatik 1'!A1" display="Somatik 1" xr:uid="{458F0D24-593E-4A38-8F3E-4EA3C2E2FA9A}"/>
    <hyperlink ref="A13" location="'Somatik 2'!A1" display="Somatik 2" xr:uid="{B1934D1E-D990-4A49-817F-6EC442691DB3}"/>
    <hyperlink ref="A14" location="'Somatik 3'!A1" display="Somatik 3" xr:uid="{7C717A84-CB5D-43F8-B243-C5BE928C1B97}"/>
    <hyperlink ref="A15" location="'Somatik 4'!A1" display="Somatik 4" xr:uid="{7F8BADAA-7505-49C2-BFBD-DB788B2B2C34}"/>
    <hyperlink ref="A16" location="'Somatik 5'!A1" display="Somatik 5" xr:uid="{3D3B6E01-C15C-4CFA-A073-1E39295F1C48}"/>
    <hyperlink ref="A17" location="'Somatik 6'!A1" display="Somatik 6" xr:uid="{CCE3C0A0-993D-4C51-A84E-4D8C87A0EC07}"/>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9">
    <tabColor theme="6"/>
  </sheetPr>
  <dimension ref="A1:K34"/>
  <sheetViews>
    <sheetView showGridLines="0" showRowColHeaders="0" workbookViewId="0"/>
  </sheetViews>
  <sheetFormatPr defaultRowHeight="16.5" x14ac:dyDescent="0.3"/>
  <cols>
    <col min="1" max="1" width="59.5" customWidth="1"/>
    <col min="3" max="3" width="39.875" customWidth="1"/>
    <col min="4" max="4" width="17.875" customWidth="1"/>
    <col min="5" max="6" width="9.75" customWidth="1"/>
    <col min="7" max="7" width="19.625" customWidth="1"/>
    <col min="8" max="9" width="9.75" customWidth="1"/>
    <col min="10" max="10" width="57.5" customWidth="1"/>
    <col min="11" max="12" width="9.75" customWidth="1"/>
    <col min="13" max="16" width="8.625" bestFit="1" customWidth="1"/>
  </cols>
  <sheetData>
    <row r="1" spans="1:11" ht="35.25" x14ac:dyDescent="0.5">
      <c r="A1" s="3" t="s">
        <v>12</v>
      </c>
      <c r="K1" s="6"/>
    </row>
    <row r="2" spans="1:11" x14ac:dyDescent="0.3">
      <c r="A2" s="94"/>
      <c r="C2" s="284" t="s">
        <v>331</v>
      </c>
      <c r="D2" s="164">
        <v>2020</v>
      </c>
      <c r="E2" s="164"/>
      <c r="F2" s="164"/>
      <c r="G2" s="164">
        <v>2021</v>
      </c>
      <c r="H2" s="164"/>
      <c r="I2" s="164"/>
    </row>
    <row r="3" spans="1:11" ht="33" x14ac:dyDescent="0.3">
      <c r="A3" s="94"/>
      <c r="C3" s="288"/>
      <c r="D3" s="280" t="s">
        <v>462</v>
      </c>
      <c r="E3" s="288" t="s">
        <v>22</v>
      </c>
      <c r="F3" s="289" t="s">
        <v>26</v>
      </c>
      <c r="G3" s="280" t="s">
        <v>462</v>
      </c>
      <c r="H3" s="288" t="s">
        <v>22</v>
      </c>
      <c r="I3" s="288" t="s">
        <v>26</v>
      </c>
    </row>
    <row r="4" spans="1:11" ht="15" customHeight="1" x14ac:dyDescent="0.3">
      <c r="A4" s="16" t="s">
        <v>14</v>
      </c>
      <c r="B4" s="25"/>
      <c r="C4" s="290" t="s">
        <v>459</v>
      </c>
      <c r="D4" s="290">
        <v>967012</v>
      </c>
      <c r="E4" s="290">
        <v>1181503</v>
      </c>
      <c r="F4" s="291">
        <v>2148515</v>
      </c>
      <c r="G4" s="290">
        <v>942357</v>
      </c>
      <c r="H4" s="290">
        <v>1159895</v>
      </c>
      <c r="I4" s="290">
        <v>2102252</v>
      </c>
    </row>
    <row r="5" spans="1:11" x14ac:dyDescent="0.3">
      <c r="A5" s="17" t="s">
        <v>0</v>
      </c>
      <c r="B5" s="25"/>
      <c r="C5" s="128" t="s">
        <v>329</v>
      </c>
      <c r="D5" s="128">
        <v>386804.80000000005</v>
      </c>
      <c r="E5" s="128">
        <v>1181503</v>
      </c>
      <c r="F5" s="292">
        <v>1568307.8</v>
      </c>
      <c r="G5" s="128">
        <v>376942.80000000005</v>
      </c>
      <c r="H5" s="128">
        <v>1159895</v>
      </c>
      <c r="I5" s="128">
        <v>1536837.8</v>
      </c>
    </row>
    <row r="6" spans="1:11" x14ac:dyDescent="0.3">
      <c r="A6" s="17" t="s">
        <v>2</v>
      </c>
      <c r="C6" s="290" t="s">
        <v>450</v>
      </c>
      <c r="D6" s="293">
        <v>3.5652091183977032E-2</v>
      </c>
      <c r="E6" s="293">
        <v>0.18445996328405428</v>
      </c>
      <c r="F6" s="294">
        <v>0.11748393657945139</v>
      </c>
      <c r="G6" s="293">
        <v>3.2299860880749015E-2</v>
      </c>
      <c r="H6" s="293">
        <v>0.20886718194319315</v>
      </c>
      <c r="I6" s="293">
        <v>0.12971898706720222</v>
      </c>
    </row>
    <row r="7" spans="1:11" x14ac:dyDescent="0.3">
      <c r="A7" s="17" t="s">
        <v>4</v>
      </c>
      <c r="B7" s="26"/>
      <c r="C7" s="295" t="s">
        <v>439</v>
      </c>
      <c r="D7" s="296">
        <v>37.266962736871825</v>
      </c>
      <c r="E7" s="296">
        <v>113.8326832410101</v>
      </c>
      <c r="F7" s="297">
        <v>151.09964597788192</v>
      </c>
      <c r="G7" s="296">
        <v>36.063054290499551</v>
      </c>
      <c r="H7" s="296">
        <v>110.9700367171862</v>
      </c>
      <c r="I7" s="296">
        <v>147.03309100768575</v>
      </c>
    </row>
    <row r="8" spans="1:11" x14ac:dyDescent="0.3">
      <c r="A8" s="17" t="s">
        <v>6</v>
      </c>
      <c r="B8" s="26"/>
      <c r="C8" s="290" t="s">
        <v>461</v>
      </c>
      <c r="D8" s="290"/>
      <c r="E8" s="290"/>
      <c r="F8" s="291">
        <v>8701.8065815925002</v>
      </c>
      <c r="G8" s="290"/>
      <c r="H8" s="290"/>
      <c r="I8" s="290">
        <v>9404.4204243584991</v>
      </c>
    </row>
    <row r="9" spans="1:11" x14ac:dyDescent="0.3">
      <c r="A9" s="17" t="s">
        <v>8</v>
      </c>
      <c r="B9" s="26"/>
      <c r="C9" s="295" t="s">
        <v>441</v>
      </c>
      <c r="D9" s="295"/>
      <c r="E9" s="295"/>
      <c r="F9" s="298">
        <v>493.29723873750004</v>
      </c>
      <c r="G9" s="295"/>
      <c r="H9" s="295"/>
      <c r="I9" s="295">
        <v>480.68512215150002</v>
      </c>
    </row>
    <row r="10" spans="1:11" x14ac:dyDescent="0.3">
      <c r="A10" s="17" t="s">
        <v>10</v>
      </c>
      <c r="B10" s="26"/>
      <c r="C10" s="290" t="s">
        <v>442</v>
      </c>
      <c r="D10" s="290"/>
      <c r="E10" s="290"/>
      <c r="F10" s="291">
        <v>1210.890080468</v>
      </c>
      <c r="G10" s="290"/>
      <c r="H10" s="290"/>
      <c r="I10" s="290">
        <v>1163.284553107</v>
      </c>
    </row>
    <row r="11" spans="1:11" x14ac:dyDescent="0.3">
      <c r="A11" s="17" t="s">
        <v>12</v>
      </c>
      <c r="B11" s="26"/>
      <c r="C11" s="295" t="s">
        <v>319</v>
      </c>
      <c r="D11" s="295"/>
      <c r="E11" s="295"/>
      <c r="F11" s="298">
        <v>10379295</v>
      </c>
      <c r="G11" s="295"/>
      <c r="H11" s="295"/>
      <c r="I11" s="295">
        <v>10452326</v>
      </c>
    </row>
    <row r="12" spans="1:11" x14ac:dyDescent="0.3">
      <c r="A12" s="21" t="s">
        <v>123</v>
      </c>
      <c r="C12" s="290" t="s">
        <v>443</v>
      </c>
      <c r="D12" s="290"/>
      <c r="E12" s="290"/>
      <c r="F12" s="291">
        <f t="shared" ref="F12" si="0">(F8*1000000)/F11</f>
        <v>838.38127556760844</v>
      </c>
      <c r="G12" s="290"/>
      <c r="H12" s="290"/>
      <c r="I12" s="290">
        <f t="shared" ref="I12" si="1">(I8*1000000)/I11</f>
        <v>899.74426977865971</v>
      </c>
    </row>
    <row r="13" spans="1:11" x14ac:dyDescent="0.3">
      <c r="A13" s="21" t="s">
        <v>124</v>
      </c>
      <c r="C13" s="128" t="s">
        <v>460</v>
      </c>
      <c r="D13" s="128"/>
      <c r="E13" s="128"/>
      <c r="F13" s="292">
        <f t="shared" ref="F13" si="2">(F8*1000000)/F5</f>
        <v>5548.5323618185794</v>
      </c>
      <c r="G13" s="128"/>
      <c r="H13" s="128"/>
      <c r="I13" s="128">
        <f t="shared" ref="I13" si="3">(I8*1000000)/I5</f>
        <v>6119.3318021970172</v>
      </c>
    </row>
    <row r="14" spans="1:11" x14ac:dyDescent="0.3">
      <c r="A14" s="21" t="s">
        <v>125</v>
      </c>
    </row>
    <row r="15" spans="1:11" x14ac:dyDescent="0.3">
      <c r="A15" s="21" t="s">
        <v>126</v>
      </c>
      <c r="C15" s="337" t="s">
        <v>420</v>
      </c>
      <c r="D15" s="337"/>
      <c r="E15" s="337"/>
      <c r="F15" s="337"/>
      <c r="G15" s="337"/>
    </row>
    <row r="16" spans="1:11" x14ac:dyDescent="0.3">
      <c r="A16" s="122" t="s">
        <v>127</v>
      </c>
      <c r="C16" s="337"/>
      <c r="D16" s="337"/>
      <c r="E16" s="337"/>
      <c r="F16" s="337"/>
      <c r="G16" s="337"/>
    </row>
    <row r="17" spans="1:7" ht="15" customHeight="1" x14ac:dyDescent="0.3">
      <c r="A17" s="21" t="s">
        <v>128</v>
      </c>
      <c r="C17" s="337"/>
      <c r="D17" s="337"/>
      <c r="E17" s="337"/>
      <c r="F17" s="337"/>
      <c r="G17" s="337"/>
    </row>
    <row r="18" spans="1:7" x14ac:dyDescent="0.3">
      <c r="A18" s="17" t="s">
        <v>13</v>
      </c>
      <c r="C18" s="337"/>
      <c r="D18" s="337"/>
      <c r="E18" s="337"/>
      <c r="F18" s="337"/>
      <c r="G18" s="337"/>
    </row>
    <row r="19" spans="1:7" x14ac:dyDescent="0.3">
      <c r="A19" s="17" t="s">
        <v>1</v>
      </c>
      <c r="C19" s="337"/>
      <c r="D19" s="337"/>
      <c r="E19" s="337"/>
      <c r="F19" s="337"/>
      <c r="G19" s="337"/>
    </row>
    <row r="20" spans="1:7" x14ac:dyDescent="0.3">
      <c r="A20" s="17" t="s">
        <v>3</v>
      </c>
      <c r="C20" s="337"/>
      <c r="D20" s="337"/>
      <c r="E20" s="337"/>
      <c r="F20" s="337"/>
      <c r="G20" s="337"/>
    </row>
    <row r="21" spans="1:7" x14ac:dyDescent="0.3">
      <c r="A21" s="17" t="s">
        <v>5</v>
      </c>
    </row>
    <row r="22" spans="1:7" x14ac:dyDescent="0.3">
      <c r="A22" s="17" t="s">
        <v>7</v>
      </c>
    </row>
    <row r="23" spans="1:7" x14ac:dyDescent="0.3">
      <c r="A23" s="17" t="s">
        <v>9</v>
      </c>
    </row>
    <row r="24" spans="1:7" x14ac:dyDescent="0.3">
      <c r="A24" s="119" t="s">
        <v>11</v>
      </c>
    </row>
    <row r="25" spans="1:7" x14ac:dyDescent="0.3">
      <c r="A25" s="120"/>
    </row>
    <row r="26" spans="1:7" x14ac:dyDescent="0.3">
      <c r="A26" s="120"/>
    </row>
    <row r="27" spans="1:7" x14ac:dyDescent="0.3">
      <c r="A27" s="120"/>
    </row>
    <row r="28" spans="1:7" x14ac:dyDescent="0.3">
      <c r="A28" s="120"/>
    </row>
    <row r="29" spans="1:7" x14ac:dyDescent="0.3">
      <c r="A29" s="21"/>
    </row>
    <row r="30" spans="1:7" x14ac:dyDescent="0.3">
      <c r="A30" s="120"/>
    </row>
    <row r="31" spans="1:7" x14ac:dyDescent="0.3">
      <c r="A31" s="120"/>
    </row>
    <row r="32" spans="1:7" x14ac:dyDescent="0.3">
      <c r="A32" s="120"/>
    </row>
    <row r="33" spans="1:1" x14ac:dyDescent="0.3">
      <c r="A33" s="120"/>
    </row>
    <row r="34" spans="1:1" x14ac:dyDescent="0.3">
      <c r="A34" s="120"/>
    </row>
  </sheetData>
  <mergeCells count="1">
    <mergeCell ref="C15:G20"/>
  </mergeCells>
  <hyperlinks>
    <hyperlink ref="A22" location="'Regional utveckling'!A1" display="Regional utveckling" xr:uid="{00000000-0004-0000-2800-000000000000}"/>
    <hyperlink ref="A21" location="'Läkemedel'!A1" display="Läkemedel" xr:uid="{00000000-0004-0000-2800-000001000000}"/>
    <hyperlink ref="A20" location="'Övrig hälso- och sjukvård'!A1" display="Övrig hälso- och sjukvård" xr:uid="{00000000-0004-0000-2800-000002000000}"/>
    <hyperlink ref="A19" location="'Tandvård'!A1" display="Tandvård" xr:uid="{00000000-0004-0000-2800-000003000000}"/>
    <hyperlink ref="A18" location="'Specialiserad psykiatrisk vård'!A1" display="Specialiserad psykiatrisk vård" xr:uid="{00000000-0004-0000-2800-000004000000}"/>
    <hyperlink ref="A11" location="'Specialiserad somatisk vård'!A1" display="Specialiserad somatisk vård" xr:uid="{00000000-0004-0000-2800-000005000000}"/>
    <hyperlink ref="A10" location="'Vårdcentraler'!A1" display="Vårdcentraler" xr:uid="{00000000-0004-0000-2800-000006000000}"/>
    <hyperlink ref="A9" location="'Primärvård'!A1" display="Primärvård" xr:uid="{00000000-0004-0000-2800-000007000000}"/>
    <hyperlink ref="A8" location="'Vårdplatser'!A1" display="Vårdplatser" xr:uid="{00000000-0004-0000-2800-000008000000}"/>
    <hyperlink ref="A7" location="'Hälso- och sjukvård'!A1" display="Hälso- och sjukvård" xr:uid="{00000000-0004-0000-2800-000009000000}"/>
    <hyperlink ref="A6" location="'Kostnader och intäkter'!A1" display="Kostnader för" xr:uid="{00000000-0004-0000-2800-00000A000000}"/>
    <hyperlink ref="A5" location="'Regionernas ekonomi'!A1" display="Regionernas ekonomi" xr:uid="{00000000-0004-0000-2800-00000B000000}"/>
    <hyperlink ref="A23" location="'Trafik och infrastruktur'!A1" display="Trafik och infrastruktur, samt allmän regional utveckling" xr:uid="{00000000-0004-0000-2800-00000C000000}"/>
    <hyperlink ref="A24" location="'Utbildning och kultur'!A1" display="Utbildning och kultur" xr:uid="{00000000-0004-0000-2800-00000D000000}"/>
    <hyperlink ref="A4" location="Innehåll!A1" display="Innehåll" xr:uid="{00000000-0004-0000-2800-00000E000000}"/>
    <hyperlink ref="A12" location="'Somatik 1'!A1" display="Somatik 1" xr:uid="{8BCA191C-6469-455E-9CFC-165C6C22947D}"/>
    <hyperlink ref="A13" location="'Somatik 2'!A1" display="Somatik 2" xr:uid="{BE6C9054-0840-4165-9C53-6219051A6297}"/>
    <hyperlink ref="A14" location="'Somatik 3'!A1" display="Somatik 3" xr:uid="{C7B5CD61-0848-4D33-8D3B-FCF0402F5057}"/>
    <hyperlink ref="A15" location="'Somatik 4'!A1" display="Somatik 4" xr:uid="{751DD14E-ECA7-4C28-BC01-020690B56643}"/>
    <hyperlink ref="A16" location="'Somatik 5'!A1" display="Somatik 5" xr:uid="{1A362A5D-E815-417D-A6F9-07687D0C2B6C}"/>
    <hyperlink ref="A17" location="'Somatik 6'!A1" display="Somatik 6" xr:uid="{9080CD72-7653-4F0D-8D14-F8E3B49E2BD3}"/>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50">
    <tabColor theme="6"/>
  </sheetPr>
  <dimension ref="A1:K34"/>
  <sheetViews>
    <sheetView showGridLines="0" showRowColHeaders="0" workbookViewId="0"/>
  </sheetViews>
  <sheetFormatPr defaultRowHeight="16.5" x14ac:dyDescent="0.3"/>
  <cols>
    <col min="1" max="1" width="59.5" customWidth="1"/>
    <col min="3" max="3" width="55.5" customWidth="1"/>
    <col min="4" max="4" width="18.625" customWidth="1"/>
    <col min="5" max="5" width="7.375" customWidth="1"/>
    <col min="6" max="6" width="9.75" customWidth="1"/>
    <col min="7" max="7" width="17.625" customWidth="1"/>
    <col min="8" max="8" width="7.375" customWidth="1"/>
    <col min="9" max="9" width="9.75" customWidth="1"/>
    <col min="10" max="10" width="51.5" customWidth="1"/>
    <col min="11" max="11" width="17.75" customWidth="1"/>
    <col min="12" max="12" width="9.25" customWidth="1"/>
    <col min="13" max="13" width="8.625" bestFit="1" customWidth="1"/>
    <col min="14" max="14" width="16.25" customWidth="1"/>
    <col min="15" max="15" width="8.125" bestFit="1" customWidth="1"/>
    <col min="16" max="16" width="8.625" bestFit="1" customWidth="1"/>
  </cols>
  <sheetData>
    <row r="1" spans="1:11" ht="35.25" x14ac:dyDescent="0.5">
      <c r="A1" s="3" t="s">
        <v>12</v>
      </c>
      <c r="K1" s="7"/>
    </row>
    <row r="2" spans="1:11" x14ac:dyDescent="0.3">
      <c r="A2" s="94"/>
      <c r="C2" s="141" t="s">
        <v>332</v>
      </c>
      <c r="D2" s="141">
        <v>2020</v>
      </c>
      <c r="E2" s="141"/>
      <c r="F2" s="141"/>
      <c r="G2" s="141">
        <v>2021</v>
      </c>
      <c r="H2" s="141"/>
      <c r="I2" s="141"/>
      <c r="K2" s="7"/>
    </row>
    <row r="3" spans="1:11" x14ac:dyDescent="0.3">
      <c r="A3" s="94"/>
      <c r="C3" s="141"/>
      <c r="D3" s="330" t="s">
        <v>462</v>
      </c>
      <c r="E3" s="141"/>
      <c r="F3" s="248"/>
      <c r="G3" s="330" t="s">
        <v>462</v>
      </c>
      <c r="H3" s="141"/>
      <c r="I3" s="141"/>
    </row>
    <row r="4" spans="1:11" ht="15" customHeight="1" x14ac:dyDescent="0.3">
      <c r="A4" s="16" t="s">
        <v>14</v>
      </c>
      <c r="B4" s="25"/>
      <c r="C4" s="255"/>
      <c r="D4" s="343"/>
      <c r="E4" s="256" t="s">
        <v>22</v>
      </c>
      <c r="F4" s="258" t="s">
        <v>26</v>
      </c>
      <c r="G4" s="343"/>
      <c r="H4" s="256" t="s">
        <v>22</v>
      </c>
      <c r="I4" s="256" t="s">
        <v>26</v>
      </c>
    </row>
    <row r="5" spans="1:11" ht="15.75" customHeight="1" x14ac:dyDescent="0.3">
      <c r="A5" s="17" t="s">
        <v>0</v>
      </c>
      <c r="B5" s="25"/>
      <c r="C5" s="142" t="s">
        <v>459</v>
      </c>
      <c r="D5" s="142">
        <v>693609.39999999991</v>
      </c>
      <c r="E5" s="142">
        <v>72388.600000000035</v>
      </c>
      <c r="F5" s="249">
        <v>765998</v>
      </c>
      <c r="G5" s="142">
        <v>616206</v>
      </c>
      <c r="H5" s="142">
        <v>71898.8</v>
      </c>
      <c r="I5" s="142">
        <v>688104.8</v>
      </c>
    </row>
    <row r="6" spans="1:11" x14ac:dyDescent="0.3">
      <c r="A6" s="17" t="s">
        <v>2</v>
      </c>
      <c r="B6" s="26"/>
      <c r="C6" s="28" t="s">
        <v>387</v>
      </c>
      <c r="D6" s="27">
        <v>553914.72</v>
      </c>
      <c r="E6" s="27">
        <v>143864.20000000007</v>
      </c>
      <c r="F6" s="114">
        <v>697778.92</v>
      </c>
      <c r="G6" s="27">
        <v>492964.80000000005</v>
      </c>
      <c r="H6" s="27">
        <v>143797.6</v>
      </c>
      <c r="I6" s="27">
        <v>636762.4</v>
      </c>
    </row>
    <row r="7" spans="1:11" x14ac:dyDescent="0.3">
      <c r="A7" s="17" t="s">
        <v>4</v>
      </c>
      <c r="B7" s="26"/>
      <c r="C7" s="142" t="s">
        <v>450</v>
      </c>
      <c r="D7" s="149">
        <v>0.49825449309077996</v>
      </c>
      <c r="E7" s="149">
        <v>0.52306578660175751</v>
      </c>
      <c r="F7" s="251">
        <v>0.50059921827472131</v>
      </c>
      <c r="G7" s="149">
        <v>0.6067711122579138</v>
      </c>
      <c r="H7" s="149">
        <v>0.57414031944900334</v>
      </c>
      <c r="I7" s="149">
        <v>0.60336158096848036</v>
      </c>
    </row>
    <row r="8" spans="1:11" x14ac:dyDescent="0.3">
      <c r="A8" s="17" t="s">
        <v>6</v>
      </c>
      <c r="B8" s="26"/>
      <c r="C8" s="27" t="s">
        <v>439</v>
      </c>
      <c r="D8" s="113">
        <v>53.367277835344304</v>
      </c>
      <c r="E8" s="113">
        <v>13.860690923612834</v>
      </c>
      <c r="F8" s="116">
        <v>67.227968758957147</v>
      </c>
      <c r="G8" s="113">
        <v>47.163167317973056</v>
      </c>
      <c r="H8" s="113">
        <v>13.757473695328677</v>
      </c>
      <c r="I8" s="113">
        <v>60.920641013301733</v>
      </c>
    </row>
    <row r="9" spans="1:11" x14ac:dyDescent="0.3">
      <c r="A9" s="17" t="s">
        <v>8</v>
      </c>
      <c r="B9" s="26"/>
      <c r="C9" s="142" t="s">
        <v>461</v>
      </c>
      <c r="D9" s="142"/>
      <c r="E9" s="142"/>
      <c r="F9" s="249">
        <v>2259.3999146031997</v>
      </c>
      <c r="G9" s="142"/>
      <c r="H9" s="142"/>
      <c r="I9" s="142">
        <v>2473.2315068534999</v>
      </c>
    </row>
    <row r="10" spans="1:11" x14ac:dyDescent="0.3">
      <c r="A10" s="17" t="s">
        <v>10</v>
      </c>
      <c r="B10" s="26"/>
      <c r="C10" s="27" t="s">
        <v>441</v>
      </c>
      <c r="D10" s="27"/>
      <c r="E10" s="27"/>
      <c r="F10" s="114">
        <v>134.16544245279999</v>
      </c>
      <c r="G10" s="27"/>
      <c r="H10" s="27"/>
      <c r="I10" s="27">
        <v>131.12091009649998</v>
      </c>
    </row>
    <row r="11" spans="1:11" x14ac:dyDescent="0.3">
      <c r="A11" s="17" t="s">
        <v>12</v>
      </c>
      <c r="B11" s="26"/>
      <c r="C11" s="142" t="s">
        <v>442</v>
      </c>
      <c r="D11" s="142"/>
      <c r="E11" s="142"/>
      <c r="F11" s="249">
        <v>57.645753065539999</v>
      </c>
      <c r="G11" s="142"/>
      <c r="H11" s="142"/>
      <c r="I11" s="142">
        <v>62.145579658279999</v>
      </c>
    </row>
    <row r="12" spans="1:11" x14ac:dyDescent="0.3">
      <c r="A12" s="21" t="s">
        <v>123</v>
      </c>
      <c r="C12" s="27" t="s">
        <v>319</v>
      </c>
      <c r="D12" s="27"/>
      <c r="E12" s="27"/>
      <c r="F12" s="114">
        <v>10379295</v>
      </c>
      <c r="G12" s="27"/>
      <c r="H12" s="27"/>
      <c r="I12" s="27">
        <v>10452326</v>
      </c>
    </row>
    <row r="13" spans="1:11" x14ac:dyDescent="0.3">
      <c r="A13" s="21" t="s">
        <v>124</v>
      </c>
      <c r="C13" s="142" t="s">
        <v>443</v>
      </c>
      <c r="D13" s="142"/>
      <c r="E13" s="142"/>
      <c r="F13" s="249">
        <f t="shared" ref="F13" si="0">(F9*1000000)/F12</f>
        <v>217.68337007505804</v>
      </c>
      <c r="G13" s="142"/>
      <c r="H13" s="142"/>
      <c r="I13" s="142">
        <f t="shared" ref="I13" si="1">(I9*1000000)/I12</f>
        <v>236.62020366122334</v>
      </c>
    </row>
    <row r="14" spans="1:11" x14ac:dyDescent="0.3">
      <c r="A14" s="21" t="s">
        <v>125</v>
      </c>
      <c r="C14" s="28" t="s">
        <v>460</v>
      </c>
      <c r="D14" s="27"/>
      <c r="E14" s="27"/>
      <c r="F14" s="117">
        <f t="shared" ref="F14" si="2">(F9*1000000)/F6</f>
        <v>3237.9882077882194</v>
      </c>
      <c r="G14" s="28"/>
      <c r="H14" s="28"/>
      <c r="I14" s="28">
        <f t="shared" ref="I14" si="3">(I9*1000000)/I6</f>
        <v>3884.0727826478133</v>
      </c>
    </row>
    <row r="15" spans="1:11" x14ac:dyDescent="0.3">
      <c r="A15" s="21" t="s">
        <v>126</v>
      </c>
    </row>
    <row r="16" spans="1:11" x14ac:dyDescent="0.3">
      <c r="A16" s="21" t="s">
        <v>127</v>
      </c>
      <c r="C16" s="338" t="s">
        <v>515</v>
      </c>
      <c r="D16" s="339"/>
      <c r="E16" s="339"/>
      <c r="F16" s="339"/>
      <c r="G16" s="339"/>
      <c r="H16" s="339"/>
      <c r="I16" s="339"/>
    </row>
    <row r="17" spans="1:9" x14ac:dyDescent="0.3">
      <c r="A17" s="122" t="s">
        <v>128</v>
      </c>
      <c r="C17" s="339"/>
      <c r="D17" s="339"/>
      <c r="E17" s="339"/>
      <c r="F17" s="339"/>
      <c r="G17" s="339"/>
      <c r="H17" s="339"/>
      <c r="I17" s="339"/>
    </row>
    <row r="18" spans="1:9" x14ac:dyDescent="0.3">
      <c r="A18" s="17" t="s">
        <v>13</v>
      </c>
      <c r="C18" s="339"/>
      <c r="D18" s="339"/>
      <c r="E18" s="339"/>
      <c r="F18" s="339"/>
      <c r="G18" s="339"/>
      <c r="H18" s="339"/>
      <c r="I18" s="339"/>
    </row>
    <row r="19" spans="1:9" x14ac:dyDescent="0.3">
      <c r="A19" s="17" t="s">
        <v>1</v>
      </c>
      <c r="C19" s="52" t="s">
        <v>447</v>
      </c>
    </row>
    <row r="20" spans="1:9" x14ac:dyDescent="0.3">
      <c r="A20" s="17" t="s">
        <v>3</v>
      </c>
    </row>
    <row r="21" spans="1:9" x14ac:dyDescent="0.3">
      <c r="A21" s="17" t="s">
        <v>5</v>
      </c>
    </row>
    <row r="22" spans="1:9" x14ac:dyDescent="0.3">
      <c r="A22" s="17" t="s">
        <v>7</v>
      </c>
    </row>
    <row r="23" spans="1:9" x14ac:dyDescent="0.3">
      <c r="A23" s="17" t="s">
        <v>9</v>
      </c>
    </row>
    <row r="24" spans="1:9" x14ac:dyDescent="0.3">
      <c r="A24" s="119" t="s">
        <v>11</v>
      </c>
    </row>
    <row r="25" spans="1:9" x14ac:dyDescent="0.3">
      <c r="A25" s="120"/>
    </row>
    <row r="26" spans="1:9" x14ac:dyDescent="0.3">
      <c r="A26" s="120"/>
    </row>
    <row r="27" spans="1:9" x14ac:dyDescent="0.3">
      <c r="A27" s="120"/>
    </row>
    <row r="28" spans="1:9" x14ac:dyDescent="0.3">
      <c r="A28" s="120"/>
    </row>
    <row r="29" spans="1:9" x14ac:dyDescent="0.3">
      <c r="A29" s="21"/>
    </row>
    <row r="30" spans="1:9" x14ac:dyDescent="0.3">
      <c r="A30" s="120"/>
    </row>
    <row r="31" spans="1:9" x14ac:dyDescent="0.3">
      <c r="A31" s="120"/>
    </row>
    <row r="32" spans="1:9" x14ac:dyDescent="0.3">
      <c r="A32" s="120"/>
    </row>
    <row r="33" spans="1:1" x14ac:dyDescent="0.3">
      <c r="A33" s="120"/>
    </row>
    <row r="34" spans="1:1" x14ac:dyDescent="0.3">
      <c r="A34" s="120"/>
    </row>
  </sheetData>
  <mergeCells count="3">
    <mergeCell ref="G3:G4"/>
    <mergeCell ref="D3:D4"/>
    <mergeCell ref="C16:I18"/>
  </mergeCells>
  <hyperlinks>
    <hyperlink ref="A22" location="'Regional utveckling'!A1" display="Regional utveckling" xr:uid="{00000000-0004-0000-2900-000000000000}"/>
    <hyperlink ref="A21" location="'Läkemedel'!A1" display="Läkemedel" xr:uid="{00000000-0004-0000-2900-000001000000}"/>
    <hyperlink ref="A20" location="'Övrig hälso- och sjukvård'!A1" display="Övrig hälso- och sjukvård" xr:uid="{00000000-0004-0000-2900-000002000000}"/>
    <hyperlink ref="A19" location="'Tandvård'!A1" display="Tandvård" xr:uid="{00000000-0004-0000-2900-000003000000}"/>
    <hyperlink ref="A18" location="'Specialiserad psykiatrisk vård'!A1" display="Specialiserad psykiatrisk vård" xr:uid="{00000000-0004-0000-2900-000004000000}"/>
    <hyperlink ref="A11" location="'Specialiserad somatisk vård'!A1" display="Specialiserad somatisk vård" xr:uid="{00000000-0004-0000-2900-000005000000}"/>
    <hyperlink ref="A10" location="'Vårdcentraler'!A1" display="Vårdcentraler" xr:uid="{00000000-0004-0000-2900-000006000000}"/>
    <hyperlink ref="A9" location="'Primärvård'!A1" display="Primärvård" xr:uid="{00000000-0004-0000-2900-000007000000}"/>
    <hyperlink ref="A8" location="'Vårdplatser'!A1" display="Vårdplatser" xr:uid="{00000000-0004-0000-2900-000008000000}"/>
    <hyperlink ref="A7" location="'Hälso- och sjukvård'!A1" display="Hälso- och sjukvård" xr:uid="{00000000-0004-0000-2900-000009000000}"/>
    <hyperlink ref="A6" location="'Kostnader och intäkter'!A1" display="Kostnader för" xr:uid="{00000000-0004-0000-2900-00000A000000}"/>
    <hyperlink ref="A5" location="'Regionernas ekonomi'!A1" display="Regionernas ekonomi" xr:uid="{00000000-0004-0000-2900-00000B000000}"/>
    <hyperlink ref="A23" location="'Trafik och infrastruktur'!A1" display="Trafik och infrastruktur, samt allmän regional utveckling" xr:uid="{00000000-0004-0000-2900-00000C000000}"/>
    <hyperlink ref="A24" location="'Utbildning och kultur'!A1" display="Utbildning och kultur" xr:uid="{00000000-0004-0000-2900-00000D000000}"/>
    <hyperlink ref="A4" location="Innehåll!A1" display="Innehåll" xr:uid="{00000000-0004-0000-2900-00000E000000}"/>
    <hyperlink ref="A12" location="'Somatik 1'!A1" display="Somatik 1" xr:uid="{0561DBDA-F60C-47EC-817C-DF3087772C51}"/>
    <hyperlink ref="A13" location="'Somatik 2'!A1" display="Somatik 2" xr:uid="{34DA4DB2-1A3C-4735-A96A-DC6C2539A80E}"/>
    <hyperlink ref="A14" location="'Somatik 3'!A1" display="Somatik 3" xr:uid="{2F7DCA86-291A-457E-AD51-5166A3555C77}"/>
    <hyperlink ref="A15" location="'Somatik 4'!A1" display="Somatik 4" xr:uid="{0C5E160D-6B9A-496D-88EA-FAB1CAAF7F4C}"/>
    <hyperlink ref="A16" location="'Somatik 5'!A1" display="Somatik 5" xr:uid="{CC6144B0-0224-4A5C-ACE3-19CB986E432E}"/>
    <hyperlink ref="A17" location="'Somatik 6'!A1" display="Somatik 6" xr:uid="{A470D0BA-9ABA-4F5B-AB69-9ED6B786F85D}"/>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33">
    <tabColor theme="6"/>
  </sheetPr>
  <dimension ref="A1:L34"/>
  <sheetViews>
    <sheetView showGridLines="0" showRowColHeaders="0" workbookViewId="0"/>
  </sheetViews>
  <sheetFormatPr defaultRowHeight="16.5" x14ac:dyDescent="0.3"/>
  <cols>
    <col min="1" max="1" width="59.5" customWidth="1"/>
  </cols>
  <sheetData>
    <row r="1" spans="1:12" ht="35.25" x14ac:dyDescent="0.5">
      <c r="A1" s="3" t="s">
        <v>13</v>
      </c>
      <c r="K1" s="6"/>
    </row>
    <row r="2" spans="1:12" x14ac:dyDescent="0.3">
      <c r="A2" s="94"/>
    </row>
    <row r="3" spans="1:12" x14ac:dyDescent="0.3">
      <c r="A3" s="94"/>
    </row>
    <row r="4" spans="1:12" x14ac:dyDescent="0.3">
      <c r="A4" s="16" t="s">
        <v>14</v>
      </c>
      <c r="C4" s="4" t="s">
        <v>381</v>
      </c>
    </row>
    <row r="5" spans="1:12" x14ac:dyDescent="0.3">
      <c r="A5" s="17" t="s">
        <v>0</v>
      </c>
      <c r="C5" s="327" t="s">
        <v>421</v>
      </c>
      <c r="D5" s="327"/>
      <c r="E5" s="327"/>
      <c r="F5" s="327"/>
      <c r="G5" s="327"/>
      <c r="H5" s="327"/>
      <c r="I5" s="327"/>
      <c r="J5" s="327"/>
      <c r="K5" s="327"/>
      <c r="L5" s="327"/>
    </row>
    <row r="6" spans="1:12" x14ac:dyDescent="0.3">
      <c r="A6" s="17" t="s">
        <v>2</v>
      </c>
      <c r="C6" s="328"/>
      <c r="D6" s="328"/>
      <c r="E6" s="328"/>
      <c r="F6" s="328"/>
      <c r="G6" s="328"/>
      <c r="H6" s="328"/>
      <c r="I6" s="328"/>
      <c r="J6" s="328"/>
      <c r="K6" s="328"/>
      <c r="L6" s="328"/>
    </row>
    <row r="7" spans="1:12" x14ac:dyDescent="0.3">
      <c r="A7" s="17" t="s">
        <v>4</v>
      </c>
      <c r="C7" s="328"/>
      <c r="D7" s="328"/>
      <c r="E7" s="328"/>
      <c r="F7" s="328"/>
      <c r="G7" s="328"/>
      <c r="H7" s="328"/>
      <c r="I7" s="328"/>
      <c r="J7" s="328"/>
      <c r="K7" s="328"/>
      <c r="L7" s="328"/>
    </row>
    <row r="8" spans="1:12" x14ac:dyDescent="0.3">
      <c r="A8" s="17" t="s">
        <v>6</v>
      </c>
      <c r="B8" s="6"/>
      <c r="C8" s="328"/>
      <c r="D8" s="328"/>
      <c r="E8" s="328"/>
      <c r="F8" s="328"/>
      <c r="G8" s="328"/>
      <c r="H8" s="328"/>
      <c r="I8" s="328"/>
      <c r="J8" s="328"/>
      <c r="K8" s="328"/>
      <c r="L8" s="328"/>
    </row>
    <row r="9" spans="1:12" x14ac:dyDescent="0.3">
      <c r="A9" s="17" t="s">
        <v>8</v>
      </c>
      <c r="B9" s="6"/>
      <c r="C9" s="328"/>
      <c r="D9" s="328"/>
      <c r="E9" s="328"/>
      <c r="F9" s="328"/>
      <c r="G9" s="328"/>
      <c r="H9" s="328"/>
      <c r="I9" s="328"/>
      <c r="J9" s="328"/>
      <c r="K9" s="328"/>
      <c r="L9" s="328"/>
    </row>
    <row r="10" spans="1:12" x14ac:dyDescent="0.3">
      <c r="A10" s="17" t="s">
        <v>10</v>
      </c>
      <c r="B10" s="6"/>
      <c r="C10" s="328"/>
      <c r="D10" s="328"/>
      <c r="E10" s="328"/>
      <c r="F10" s="328"/>
      <c r="G10" s="328"/>
      <c r="H10" s="328"/>
      <c r="I10" s="328"/>
      <c r="J10" s="328"/>
      <c r="K10" s="328"/>
      <c r="L10" s="328"/>
    </row>
    <row r="11" spans="1:12" x14ac:dyDescent="0.3">
      <c r="A11" s="17" t="s">
        <v>12</v>
      </c>
      <c r="B11" s="6"/>
      <c r="C11" s="328"/>
      <c r="D11" s="328"/>
      <c r="E11" s="328"/>
      <c r="F11" s="328"/>
      <c r="G11" s="328"/>
      <c r="H11" s="328"/>
      <c r="I11" s="328"/>
      <c r="J11" s="328"/>
      <c r="K11" s="328"/>
      <c r="L11" s="328"/>
    </row>
    <row r="12" spans="1:12" x14ac:dyDescent="0.3">
      <c r="A12" s="31" t="s">
        <v>13</v>
      </c>
      <c r="B12" s="6"/>
      <c r="C12" s="328"/>
      <c r="D12" s="328"/>
      <c r="E12" s="328"/>
      <c r="F12" s="328"/>
      <c r="G12" s="328"/>
      <c r="H12" s="328"/>
      <c r="I12" s="328"/>
      <c r="J12" s="328"/>
      <c r="K12" s="328"/>
      <c r="L12" s="328"/>
    </row>
    <row r="13" spans="1:12" x14ac:dyDescent="0.3">
      <c r="A13" s="21" t="s">
        <v>129</v>
      </c>
      <c r="C13" s="328"/>
      <c r="D13" s="328"/>
      <c r="E13" s="328"/>
      <c r="F13" s="328"/>
      <c r="G13" s="328"/>
      <c r="H13" s="328"/>
      <c r="I13" s="328"/>
      <c r="J13" s="328"/>
      <c r="K13" s="328"/>
      <c r="L13" s="328"/>
    </row>
    <row r="14" spans="1:12" x14ac:dyDescent="0.3">
      <c r="A14" s="21" t="s">
        <v>130</v>
      </c>
      <c r="C14" s="328"/>
      <c r="D14" s="328"/>
      <c r="E14" s="328"/>
      <c r="F14" s="328"/>
      <c r="G14" s="328"/>
      <c r="H14" s="328"/>
      <c r="I14" s="328"/>
      <c r="J14" s="328"/>
      <c r="K14" s="328"/>
      <c r="L14" s="328"/>
    </row>
    <row r="15" spans="1:12" x14ac:dyDescent="0.3">
      <c r="A15" s="21" t="s">
        <v>131</v>
      </c>
      <c r="C15" s="328"/>
      <c r="D15" s="328"/>
      <c r="E15" s="328"/>
      <c r="F15" s="328"/>
      <c r="G15" s="328"/>
      <c r="H15" s="328"/>
      <c r="I15" s="328"/>
      <c r="J15" s="328"/>
      <c r="K15" s="328"/>
      <c r="L15" s="328"/>
    </row>
    <row r="16" spans="1:12" x14ac:dyDescent="0.3">
      <c r="A16" s="21" t="s">
        <v>132</v>
      </c>
      <c r="C16" s="328"/>
      <c r="D16" s="328"/>
      <c r="E16" s="328"/>
      <c r="F16" s="328"/>
      <c r="G16" s="328"/>
      <c r="H16" s="328"/>
      <c r="I16" s="328"/>
      <c r="J16" s="328"/>
      <c r="K16" s="328"/>
      <c r="L16" s="328"/>
    </row>
    <row r="17" spans="1:12" x14ac:dyDescent="0.3">
      <c r="A17" s="21" t="s">
        <v>133</v>
      </c>
      <c r="C17" s="328"/>
      <c r="D17" s="328"/>
      <c r="E17" s="328"/>
      <c r="F17" s="328"/>
      <c r="G17" s="328"/>
      <c r="H17" s="328"/>
      <c r="I17" s="328"/>
      <c r="J17" s="328"/>
      <c r="K17" s="328"/>
      <c r="L17" s="328"/>
    </row>
    <row r="18" spans="1:12" x14ac:dyDescent="0.3">
      <c r="A18" s="17" t="s">
        <v>1</v>
      </c>
      <c r="C18" s="328"/>
      <c r="D18" s="328"/>
      <c r="E18" s="328"/>
      <c r="F18" s="328"/>
      <c r="G18" s="328"/>
      <c r="H18" s="328"/>
      <c r="I18" s="328"/>
      <c r="J18" s="328"/>
      <c r="K18" s="328"/>
      <c r="L18" s="328"/>
    </row>
    <row r="19" spans="1:12" x14ac:dyDescent="0.3">
      <c r="A19" s="17" t="s">
        <v>3</v>
      </c>
      <c r="C19" s="328"/>
      <c r="D19" s="328"/>
      <c r="E19" s="328"/>
      <c r="F19" s="328"/>
      <c r="G19" s="328"/>
      <c r="H19" s="328"/>
      <c r="I19" s="328"/>
      <c r="J19" s="328"/>
      <c r="K19" s="328"/>
      <c r="L19" s="328"/>
    </row>
    <row r="20" spans="1:12" x14ac:dyDescent="0.3">
      <c r="A20" s="17" t="s">
        <v>5</v>
      </c>
      <c r="C20" s="328"/>
      <c r="D20" s="328"/>
      <c r="E20" s="328"/>
      <c r="F20" s="328"/>
      <c r="G20" s="328"/>
      <c r="H20" s="328"/>
      <c r="I20" s="328"/>
      <c r="J20" s="328"/>
      <c r="K20" s="328"/>
      <c r="L20" s="328"/>
    </row>
    <row r="21" spans="1:12" x14ac:dyDescent="0.3">
      <c r="A21" s="17" t="s">
        <v>7</v>
      </c>
      <c r="C21" s="328"/>
      <c r="D21" s="328"/>
      <c r="E21" s="328"/>
      <c r="F21" s="328"/>
      <c r="G21" s="328"/>
      <c r="H21" s="328"/>
      <c r="I21" s="328"/>
      <c r="J21" s="328"/>
      <c r="K21" s="328"/>
      <c r="L21" s="328"/>
    </row>
    <row r="22" spans="1:12" x14ac:dyDescent="0.3">
      <c r="A22" s="17" t="s">
        <v>9</v>
      </c>
      <c r="C22" s="328"/>
      <c r="D22" s="328"/>
      <c r="E22" s="328"/>
      <c r="F22" s="328"/>
      <c r="G22" s="328"/>
      <c r="H22" s="328"/>
      <c r="I22" s="328"/>
      <c r="J22" s="328"/>
      <c r="K22" s="328"/>
      <c r="L22" s="328"/>
    </row>
    <row r="23" spans="1:12" x14ac:dyDescent="0.3">
      <c r="A23" s="119" t="s">
        <v>11</v>
      </c>
      <c r="C23" s="328"/>
      <c r="D23" s="328"/>
      <c r="E23" s="328"/>
      <c r="F23" s="328"/>
      <c r="G23" s="328"/>
      <c r="H23" s="328"/>
      <c r="I23" s="328"/>
      <c r="J23" s="328"/>
      <c r="K23" s="328"/>
      <c r="L23" s="328"/>
    </row>
    <row r="24" spans="1:12" x14ac:dyDescent="0.3">
      <c r="A24" s="120"/>
    </row>
    <row r="25" spans="1:12" x14ac:dyDescent="0.3">
      <c r="A25" s="120"/>
    </row>
    <row r="26" spans="1:12" x14ac:dyDescent="0.3">
      <c r="A26" s="120"/>
    </row>
    <row r="27" spans="1:12" x14ac:dyDescent="0.3">
      <c r="A27" s="120"/>
    </row>
    <row r="28" spans="1:12" x14ac:dyDescent="0.3">
      <c r="A28" s="120"/>
    </row>
    <row r="29" spans="1:12" x14ac:dyDescent="0.3">
      <c r="A29" s="120"/>
    </row>
    <row r="30" spans="1:12" x14ac:dyDescent="0.3">
      <c r="A30" s="120"/>
    </row>
    <row r="31" spans="1:12" x14ac:dyDescent="0.3">
      <c r="A31" s="120"/>
    </row>
    <row r="32" spans="1:12" x14ac:dyDescent="0.3">
      <c r="A32" s="120"/>
    </row>
    <row r="33" spans="1:1" x14ac:dyDescent="0.3">
      <c r="A33" s="120"/>
    </row>
    <row r="34" spans="1:1" x14ac:dyDescent="0.3">
      <c r="A34" s="120"/>
    </row>
  </sheetData>
  <mergeCells count="1">
    <mergeCell ref="C5:L23"/>
  </mergeCells>
  <hyperlinks>
    <hyperlink ref="A21" location="'Regional utveckling'!A1" display="Regional utveckling" xr:uid="{00000000-0004-0000-2A00-000000000000}"/>
    <hyperlink ref="A20" location="'Läkemedel'!A1" display="Läkemedel" xr:uid="{00000000-0004-0000-2A00-000001000000}"/>
    <hyperlink ref="A19" location="'Övrig hälso- och sjukvård'!A1" display="Övrig hälso- och sjukvård" xr:uid="{00000000-0004-0000-2A00-000002000000}"/>
    <hyperlink ref="A18" location="'Tandvård'!A1" display="Tandvård" xr:uid="{00000000-0004-0000-2A00-000003000000}"/>
    <hyperlink ref="A12" location="'Specialiserad psykiatrisk vård'!A1" display="Specialiserad psykiatrisk vård" xr:uid="{00000000-0004-0000-2A00-000004000000}"/>
    <hyperlink ref="A11" location="'Specialiserad somatisk vård'!A1" display="Specialiserad somatisk vård" xr:uid="{00000000-0004-0000-2A00-000005000000}"/>
    <hyperlink ref="A10" location="'Vårdcentraler'!A1" display="Vårdcentraler" xr:uid="{00000000-0004-0000-2A00-000006000000}"/>
    <hyperlink ref="A9" location="'Primärvård'!A1" display="Primärvård" xr:uid="{00000000-0004-0000-2A00-000007000000}"/>
    <hyperlink ref="A8" location="'Vårdplatser'!A1" display="Vårdplatser" xr:uid="{00000000-0004-0000-2A00-000008000000}"/>
    <hyperlink ref="A7" location="'Hälso- och sjukvård'!A1" display="Hälso- och sjukvård" xr:uid="{00000000-0004-0000-2A00-000009000000}"/>
    <hyperlink ref="A6" location="'Kostnader och intäkter'!A1" display="Kostnader för" xr:uid="{00000000-0004-0000-2A00-00000A000000}"/>
    <hyperlink ref="A5" location="'Regionernas ekonomi'!A1" display="Regionernas ekonomi" xr:uid="{00000000-0004-0000-2A00-00000B000000}"/>
    <hyperlink ref="A22" location="'Trafik och infrastruktur'!A1" display="Trafik och infrastruktur, samt allmän regional utveckling" xr:uid="{00000000-0004-0000-2A00-00000C000000}"/>
    <hyperlink ref="A23" location="'Utbildning och kultur'!A1" display="Utbildning och kultur" xr:uid="{00000000-0004-0000-2A00-00000D000000}"/>
    <hyperlink ref="A4" location="Innehåll!A1" display="Innehåll" xr:uid="{00000000-0004-0000-2A00-00000E000000}"/>
    <hyperlink ref="A13" location="'Psykiatri 1'!A1" display="Psykiatri 1" xr:uid="{3E80156C-DE6F-4A44-8B80-1668CF88340D}"/>
    <hyperlink ref="A14" location="'Psykiatri 2'!A1" display="Psykiatri 2" xr:uid="{9A179FB3-2158-402F-B848-3A29B41058C5}"/>
    <hyperlink ref="A15" location="'Psykiatri 3'!A1" display="Psykiatri 3" xr:uid="{1BE2639D-336F-4623-A7BF-0CEBB496F710}"/>
    <hyperlink ref="A16" location="'Psykiatri 4'!A1" display="Psykiatri 4" xr:uid="{0FFBA013-CC1C-44F1-86E6-8A00F9197B49}"/>
    <hyperlink ref="A17" location="'Psykiatri 5'!A1" display="Psykiatri 5" xr:uid="{D01D59D7-AC41-4113-80DC-9C31CD83C16F}"/>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51">
    <tabColor theme="9"/>
  </sheetPr>
  <dimension ref="A1:R34"/>
  <sheetViews>
    <sheetView showGridLines="0" showRowColHeaders="0" workbookViewId="0"/>
  </sheetViews>
  <sheetFormatPr defaultRowHeight="16.5" x14ac:dyDescent="0.3"/>
  <cols>
    <col min="1" max="1" width="59.5" customWidth="1"/>
    <col min="3" max="3" width="35.75" customWidth="1"/>
    <col min="4" max="4" width="17.375" customWidth="1"/>
    <col min="6" max="6" width="15.375" customWidth="1"/>
  </cols>
  <sheetData>
    <row r="1" spans="1:18" ht="35.25" x14ac:dyDescent="0.5">
      <c r="A1" s="3" t="s">
        <v>13</v>
      </c>
    </row>
    <row r="2" spans="1:18" x14ac:dyDescent="0.3">
      <c r="A2" s="94"/>
      <c r="C2" s="4" t="s">
        <v>301</v>
      </c>
    </row>
    <row r="3" spans="1:18" x14ac:dyDescent="0.3">
      <c r="A3" s="94"/>
      <c r="C3" s="42" t="s">
        <v>302</v>
      </c>
    </row>
    <row r="4" spans="1:18" x14ac:dyDescent="0.3">
      <c r="A4" s="16" t="s">
        <v>14</v>
      </c>
      <c r="C4" s="177"/>
      <c r="D4" s="177">
        <v>2020</v>
      </c>
      <c r="E4" s="177"/>
      <c r="F4" s="177">
        <v>2021</v>
      </c>
      <c r="G4" s="177"/>
    </row>
    <row r="5" spans="1:18" x14ac:dyDescent="0.3">
      <c r="A5" s="17" t="s">
        <v>0</v>
      </c>
      <c r="C5" s="141" t="s">
        <v>275</v>
      </c>
      <c r="D5" s="151" t="s">
        <v>295</v>
      </c>
      <c r="E5" s="259" t="s">
        <v>296</v>
      </c>
      <c r="F5" s="151" t="s">
        <v>295</v>
      </c>
      <c r="G5" s="151" t="s">
        <v>296</v>
      </c>
      <c r="Q5" s="1"/>
      <c r="R5" s="1"/>
    </row>
    <row r="6" spans="1:18" x14ac:dyDescent="0.3">
      <c r="A6" s="17" t="s">
        <v>2</v>
      </c>
      <c r="C6" s="27" t="s">
        <v>277</v>
      </c>
      <c r="D6" s="27">
        <v>295.32412171510003</v>
      </c>
      <c r="E6" s="115">
        <f>D6/D$10</f>
        <v>1.2051270579880563E-2</v>
      </c>
      <c r="F6" s="27">
        <v>321.95808376329001</v>
      </c>
      <c r="G6" s="110">
        <f>F6/F$10</f>
        <v>1.2220317982663865E-2</v>
      </c>
      <c r="Q6" s="1"/>
      <c r="R6" s="1"/>
    </row>
    <row r="7" spans="1:18" x14ac:dyDescent="0.3">
      <c r="A7" s="17" t="s">
        <v>4</v>
      </c>
      <c r="C7" s="142" t="s">
        <v>250</v>
      </c>
      <c r="D7" s="142">
        <v>9637.6023729700009</v>
      </c>
      <c r="E7" s="251">
        <f t="shared" ref="E7:G10" si="0">D7/D$10</f>
        <v>0.39328095945378344</v>
      </c>
      <c r="F7" s="142">
        <v>10100.7831570568</v>
      </c>
      <c r="G7" s="149">
        <f t="shared" si="0"/>
        <v>0.38338773982740315</v>
      </c>
      <c r="Q7" s="1"/>
      <c r="R7" s="1"/>
    </row>
    <row r="8" spans="1:18" x14ac:dyDescent="0.3">
      <c r="A8" s="17" t="s">
        <v>6</v>
      </c>
      <c r="C8" s="27" t="s">
        <v>278</v>
      </c>
      <c r="D8" s="27">
        <v>23.829299612430002</v>
      </c>
      <c r="E8" s="115">
        <f t="shared" si="0"/>
        <v>9.7240054652722831E-4</v>
      </c>
      <c r="F8" s="27">
        <v>60.947846743600003</v>
      </c>
      <c r="G8" s="110">
        <f t="shared" si="0"/>
        <v>2.3133510389291845E-3</v>
      </c>
      <c r="Q8" s="1"/>
      <c r="R8" s="1"/>
    </row>
    <row r="9" spans="1:18" x14ac:dyDescent="0.3">
      <c r="A9" s="17" t="s">
        <v>8</v>
      </c>
      <c r="C9" s="142" t="s">
        <v>132</v>
      </c>
      <c r="D9" s="142">
        <v>14548.886142590001</v>
      </c>
      <c r="E9" s="251">
        <f>D9/D$10</f>
        <v>0.59369536941980872</v>
      </c>
      <c r="F9" s="142">
        <v>15862.440712006999</v>
      </c>
      <c r="G9" s="149">
        <f t="shared" si="0"/>
        <v>0.60207859115100382</v>
      </c>
      <c r="Q9" s="1"/>
      <c r="R9" s="1"/>
    </row>
    <row r="10" spans="1:18" x14ac:dyDescent="0.3">
      <c r="A10" s="17" t="s">
        <v>10</v>
      </c>
      <c r="C10" s="28" t="s">
        <v>28</v>
      </c>
      <c r="D10" s="28">
        <f>SUM(D6:D9)</f>
        <v>24505.641936887532</v>
      </c>
      <c r="E10" s="115">
        <f t="shared" si="0"/>
        <v>1</v>
      </c>
      <c r="F10" s="28">
        <f>SUM(F6:F9)</f>
        <v>26346.129799570688</v>
      </c>
      <c r="G10" s="110">
        <f t="shared" si="0"/>
        <v>1</v>
      </c>
    </row>
    <row r="11" spans="1:18" x14ac:dyDescent="0.3">
      <c r="A11" s="17" t="s">
        <v>12</v>
      </c>
    </row>
    <row r="12" spans="1:18" x14ac:dyDescent="0.3">
      <c r="A12" s="17" t="s">
        <v>13</v>
      </c>
      <c r="C12" s="337" t="s">
        <v>300</v>
      </c>
      <c r="D12" s="337"/>
      <c r="E12" s="337"/>
      <c r="F12" s="337"/>
      <c r="G12" s="337"/>
    </row>
    <row r="13" spans="1:18" x14ac:dyDescent="0.3">
      <c r="A13" s="122" t="s">
        <v>129</v>
      </c>
      <c r="C13" s="337"/>
      <c r="D13" s="337"/>
      <c r="E13" s="337"/>
      <c r="F13" s="337"/>
      <c r="G13" s="337"/>
    </row>
    <row r="14" spans="1:18" x14ac:dyDescent="0.3">
      <c r="A14" s="21" t="s">
        <v>130</v>
      </c>
      <c r="C14" s="337"/>
      <c r="D14" s="337"/>
      <c r="E14" s="337"/>
      <c r="F14" s="337"/>
      <c r="G14" s="337"/>
    </row>
    <row r="15" spans="1:18" x14ac:dyDescent="0.3">
      <c r="A15" s="21" t="s">
        <v>131</v>
      </c>
      <c r="C15" s="337"/>
      <c r="D15" s="337"/>
      <c r="E15" s="337"/>
      <c r="F15" s="337"/>
      <c r="G15" s="337"/>
    </row>
    <row r="16" spans="1:18" x14ac:dyDescent="0.3">
      <c r="A16" s="21" t="s">
        <v>132</v>
      </c>
      <c r="C16" s="337"/>
      <c r="D16" s="337"/>
      <c r="E16" s="337"/>
      <c r="F16" s="337"/>
      <c r="G16" s="337"/>
    </row>
    <row r="17" spans="1:7" x14ac:dyDescent="0.3">
      <c r="A17" s="21" t="s">
        <v>133</v>
      </c>
      <c r="C17" s="337"/>
      <c r="D17" s="337"/>
      <c r="E17" s="337"/>
      <c r="F17" s="337"/>
      <c r="G17" s="337"/>
    </row>
    <row r="18" spans="1:7" x14ac:dyDescent="0.3">
      <c r="A18" s="17" t="s">
        <v>1</v>
      </c>
      <c r="C18" s="337"/>
      <c r="D18" s="337"/>
      <c r="E18" s="337"/>
      <c r="F18" s="337"/>
      <c r="G18" s="337"/>
    </row>
    <row r="19" spans="1:7" x14ac:dyDescent="0.3">
      <c r="A19" s="17" t="s">
        <v>3</v>
      </c>
      <c r="C19" s="337"/>
      <c r="D19" s="337"/>
      <c r="E19" s="337"/>
      <c r="F19" s="337"/>
      <c r="G19" s="337"/>
    </row>
    <row r="20" spans="1:7" x14ac:dyDescent="0.3">
      <c r="A20" s="17" t="s">
        <v>5</v>
      </c>
      <c r="C20" s="337"/>
      <c r="D20" s="337"/>
      <c r="E20" s="337"/>
      <c r="F20" s="337"/>
      <c r="G20" s="337"/>
    </row>
    <row r="21" spans="1:7" x14ac:dyDescent="0.3">
      <c r="A21" s="17" t="s">
        <v>7</v>
      </c>
      <c r="C21" s="337"/>
      <c r="D21" s="337"/>
      <c r="E21" s="337"/>
      <c r="F21" s="337"/>
      <c r="G21" s="337"/>
    </row>
    <row r="22" spans="1:7" x14ac:dyDescent="0.3">
      <c r="A22" s="17" t="s">
        <v>9</v>
      </c>
    </row>
    <row r="23" spans="1:7" x14ac:dyDescent="0.3">
      <c r="A23" s="119" t="s">
        <v>11</v>
      </c>
    </row>
    <row r="24" spans="1:7" x14ac:dyDescent="0.3">
      <c r="A24" s="120"/>
    </row>
    <row r="25" spans="1:7" x14ac:dyDescent="0.3">
      <c r="A25" s="120"/>
    </row>
    <row r="26" spans="1:7" x14ac:dyDescent="0.3">
      <c r="A26" s="120"/>
    </row>
    <row r="27" spans="1:7" x14ac:dyDescent="0.3">
      <c r="A27" s="120"/>
    </row>
    <row r="28" spans="1:7" x14ac:dyDescent="0.3">
      <c r="A28" s="120"/>
    </row>
    <row r="29" spans="1:7" x14ac:dyDescent="0.3">
      <c r="A29" s="120"/>
    </row>
    <row r="30" spans="1:7" x14ac:dyDescent="0.3">
      <c r="A30" s="120"/>
    </row>
    <row r="31" spans="1:7" x14ac:dyDescent="0.3">
      <c r="A31" s="120"/>
    </row>
    <row r="32" spans="1:7" x14ac:dyDescent="0.3">
      <c r="A32" s="120"/>
    </row>
    <row r="33" spans="1:1" x14ac:dyDescent="0.3">
      <c r="A33" s="120"/>
    </row>
    <row r="34" spans="1:1" x14ac:dyDescent="0.3">
      <c r="A34" s="120"/>
    </row>
  </sheetData>
  <mergeCells count="1">
    <mergeCell ref="C12:G21"/>
  </mergeCells>
  <hyperlinks>
    <hyperlink ref="A21" location="'Regional utveckling'!A1" display="Regional utveckling" xr:uid="{00000000-0004-0000-2B00-000000000000}"/>
    <hyperlink ref="A20" location="'Läkemedel'!A1" display="Läkemedel" xr:uid="{00000000-0004-0000-2B00-000001000000}"/>
    <hyperlink ref="A19" location="'Övrig hälso- och sjukvård'!A1" display="Övrig hälso- och sjukvård" xr:uid="{00000000-0004-0000-2B00-000002000000}"/>
    <hyperlink ref="A18" location="'Tandvård'!A1" display="Tandvård" xr:uid="{00000000-0004-0000-2B00-000003000000}"/>
    <hyperlink ref="A12" location="'Specialiserad psykiatrisk vård'!A1" display="Specialiserad psykiatrisk vård" xr:uid="{00000000-0004-0000-2B00-000004000000}"/>
    <hyperlink ref="A11" location="'Specialiserad somatisk vård'!A1" display="Specialiserad somatisk vård" xr:uid="{00000000-0004-0000-2B00-000005000000}"/>
    <hyperlink ref="A10" location="'Vårdcentraler'!A1" display="Vårdcentraler" xr:uid="{00000000-0004-0000-2B00-000006000000}"/>
    <hyperlink ref="A9" location="'Primärvård'!A1" display="Primärvård" xr:uid="{00000000-0004-0000-2B00-000007000000}"/>
    <hyperlink ref="A8" location="'Vårdplatser'!A1" display="Vårdplatser" xr:uid="{00000000-0004-0000-2B00-000008000000}"/>
    <hyperlink ref="A7" location="'Hälso- och sjukvård'!A1" display="Hälso- och sjukvård" xr:uid="{00000000-0004-0000-2B00-000009000000}"/>
    <hyperlink ref="A6" location="'Kostnader och intäkter'!A1" display="Kostnader för" xr:uid="{00000000-0004-0000-2B00-00000A000000}"/>
    <hyperlink ref="A5" location="'Regionernas ekonomi'!A1" display="Regionernas ekonomi" xr:uid="{00000000-0004-0000-2B00-00000B000000}"/>
    <hyperlink ref="A22" location="'Trafik och infrastruktur'!A1" display="Trafik och infrastruktur, samt allmän regional utveckling" xr:uid="{00000000-0004-0000-2B00-00000C000000}"/>
    <hyperlink ref="A23" location="'Utbildning och kultur'!A1" display="Utbildning och kultur" xr:uid="{00000000-0004-0000-2B00-00000D000000}"/>
    <hyperlink ref="A4" location="Innehåll!A1" display="Innehåll" xr:uid="{00000000-0004-0000-2B00-00000E000000}"/>
    <hyperlink ref="A13" location="'Psykiatri 1'!A1" display="Psykiatri 1" xr:uid="{9CFEBE2C-0DC3-44B1-B32A-863307464E5B}"/>
    <hyperlink ref="A14" location="'Psykiatri 2'!A1" display="Psykiatri 2" xr:uid="{0B421A0B-F78D-4859-9DAB-BCB506CF87B7}"/>
    <hyperlink ref="A15" location="'Psykiatri 3'!A1" display="Psykiatri 3" xr:uid="{50CECD8E-029B-4EA8-BE66-A6DADD67F2A0}"/>
    <hyperlink ref="A16" location="'Psykiatri 4'!A1" display="Psykiatri 4" xr:uid="{741736D3-D241-403C-82F8-4A6C8059F2A1}"/>
    <hyperlink ref="A17" location="'Psykiatri 5'!A1" display="Psykiatri 5" xr:uid="{251BA8FD-74C2-4E9F-8EA8-3BCD379E3207}"/>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52">
    <tabColor theme="9"/>
  </sheetPr>
  <dimension ref="A1:K34"/>
  <sheetViews>
    <sheetView showGridLines="0" showRowColHeaders="0" workbookViewId="0"/>
  </sheetViews>
  <sheetFormatPr defaultRowHeight="16.5" x14ac:dyDescent="0.3"/>
  <cols>
    <col min="1" max="1" width="59.5" customWidth="1"/>
    <col min="3" max="3" width="58.875" customWidth="1"/>
  </cols>
  <sheetData>
    <row r="1" spans="1:11" ht="35.25" x14ac:dyDescent="0.5">
      <c r="A1" s="3" t="s">
        <v>13</v>
      </c>
    </row>
    <row r="2" spans="1:11" x14ac:dyDescent="0.3">
      <c r="A2" s="94"/>
      <c r="C2" s="4" t="s">
        <v>381</v>
      </c>
    </row>
    <row r="3" spans="1:11" x14ac:dyDescent="0.3">
      <c r="A3" s="94"/>
      <c r="C3" s="42" t="s">
        <v>388</v>
      </c>
      <c r="E3" s="60"/>
    </row>
    <row r="4" spans="1:11" x14ac:dyDescent="0.3">
      <c r="A4" s="16" t="s">
        <v>14</v>
      </c>
      <c r="C4" s="141" t="s">
        <v>271</v>
      </c>
      <c r="D4" s="141">
        <v>2020</v>
      </c>
      <c r="E4" s="141">
        <v>2021</v>
      </c>
    </row>
    <row r="5" spans="1:11" x14ac:dyDescent="0.3">
      <c r="A5" s="17" t="s">
        <v>0</v>
      </c>
      <c r="C5" s="58" t="s">
        <v>259</v>
      </c>
      <c r="D5" s="27">
        <v>11852.187340189919</v>
      </c>
      <c r="E5" s="27">
        <v>12457.501474870536</v>
      </c>
      <c r="F5" s="1"/>
      <c r="K5" s="1"/>
    </row>
    <row r="6" spans="1:11" x14ac:dyDescent="0.3">
      <c r="A6" s="17" t="s">
        <v>2</v>
      </c>
      <c r="C6" s="153" t="s">
        <v>260</v>
      </c>
      <c r="D6" s="142">
        <v>5115.5516241539435</v>
      </c>
      <c r="E6" s="142">
        <v>6112.1182689605885</v>
      </c>
      <c r="F6" s="1"/>
      <c r="K6" s="1"/>
    </row>
    <row r="7" spans="1:11" x14ac:dyDescent="0.3">
      <c r="A7" s="17" t="s">
        <v>4</v>
      </c>
      <c r="C7" s="58" t="s">
        <v>184</v>
      </c>
      <c r="D7" s="27">
        <v>4113.0462860172984</v>
      </c>
      <c r="E7" s="27">
        <v>4290.2558334725645</v>
      </c>
      <c r="F7" s="1"/>
      <c r="K7" s="1"/>
    </row>
    <row r="8" spans="1:11" x14ac:dyDescent="0.3">
      <c r="A8" s="17" t="s">
        <v>6</v>
      </c>
      <c r="C8" s="175" t="s">
        <v>190</v>
      </c>
      <c r="D8" s="192">
        <v>1704.9540997823422</v>
      </c>
      <c r="E8" s="142">
        <v>1773.0012702744439</v>
      </c>
      <c r="F8" s="1"/>
      <c r="K8" s="1"/>
    </row>
    <row r="9" spans="1:11" x14ac:dyDescent="0.3">
      <c r="A9" s="17" t="s">
        <v>8</v>
      </c>
      <c r="C9" s="58" t="s">
        <v>185</v>
      </c>
      <c r="D9" s="27">
        <v>28.847239959027608</v>
      </c>
      <c r="E9" s="27">
        <v>45.447728984051594</v>
      </c>
      <c r="F9" s="1"/>
      <c r="K9" s="1"/>
    </row>
    <row r="10" spans="1:11" x14ac:dyDescent="0.3">
      <c r="A10" s="17" t="s">
        <v>10</v>
      </c>
      <c r="C10" s="153" t="s">
        <v>261</v>
      </c>
      <c r="D10" s="142">
        <v>3986.488881067326</v>
      </c>
      <c r="E10" s="142">
        <v>4352.3821984012593</v>
      </c>
      <c r="F10" s="1"/>
      <c r="K10" s="1"/>
    </row>
    <row r="11" spans="1:11" x14ac:dyDescent="0.3">
      <c r="A11" s="17" t="s">
        <v>12</v>
      </c>
      <c r="C11" s="109" t="s">
        <v>262</v>
      </c>
      <c r="D11" s="27">
        <v>1748.9308430311701</v>
      </c>
      <c r="E11" s="27">
        <v>1833.3446085053099</v>
      </c>
      <c r="F11" s="1"/>
    </row>
    <row r="12" spans="1:11" x14ac:dyDescent="0.3">
      <c r="A12" s="17" t="s">
        <v>13</v>
      </c>
      <c r="C12" s="153" t="s">
        <v>263</v>
      </c>
      <c r="D12" s="142">
        <v>125.55483752703238</v>
      </c>
      <c r="E12" s="142">
        <v>132.00294266274028</v>
      </c>
      <c r="F12" s="1"/>
    </row>
    <row r="13" spans="1:11" x14ac:dyDescent="0.3">
      <c r="A13" s="21" t="s">
        <v>129</v>
      </c>
      <c r="C13" s="28" t="s">
        <v>264</v>
      </c>
      <c r="D13" s="28">
        <f>D12+D10+D9+D7+D6+D5</f>
        <v>25221.676208914549</v>
      </c>
      <c r="E13" s="28">
        <f>E12+E10+E9+E7+E6+E5</f>
        <v>27389.708447351739</v>
      </c>
      <c r="F13" s="1"/>
    </row>
    <row r="14" spans="1:11" x14ac:dyDescent="0.3">
      <c r="A14" s="122" t="s">
        <v>130</v>
      </c>
      <c r="C14" s="175" t="s">
        <v>265</v>
      </c>
      <c r="D14" s="155">
        <f>D13-D8</f>
        <v>23516.722109132206</v>
      </c>
      <c r="E14" s="155">
        <f>E13-E8</f>
        <v>25616.707177077296</v>
      </c>
      <c r="F14" s="1"/>
    </row>
    <row r="15" spans="1:11" x14ac:dyDescent="0.3">
      <c r="A15" s="21" t="s">
        <v>131</v>
      </c>
      <c r="C15" s="28" t="s">
        <v>266</v>
      </c>
      <c r="D15" s="28">
        <v>24330.641936887525</v>
      </c>
      <c r="E15" s="27">
        <v>26170.129799570688</v>
      </c>
      <c r="F15" s="1"/>
    </row>
    <row r="16" spans="1:11" x14ac:dyDescent="0.3">
      <c r="A16" s="21" t="s">
        <v>132</v>
      </c>
      <c r="C16" s="153" t="s">
        <v>267</v>
      </c>
      <c r="D16" s="142">
        <v>253.85389434499996</v>
      </c>
      <c r="E16" s="142">
        <v>260.35068960239994</v>
      </c>
      <c r="F16" s="1"/>
    </row>
    <row r="17" spans="1:6" x14ac:dyDescent="0.3">
      <c r="A17" s="21" t="s">
        <v>133</v>
      </c>
      <c r="C17" s="58" t="s">
        <v>212</v>
      </c>
      <c r="D17" s="27">
        <v>1715.7120011350003</v>
      </c>
      <c r="E17" s="27">
        <v>1816.638712815</v>
      </c>
      <c r="F17" s="1"/>
    </row>
    <row r="18" spans="1:6" x14ac:dyDescent="0.3">
      <c r="A18" s="17" t="s">
        <v>1</v>
      </c>
      <c r="C18" s="175" t="s">
        <v>213</v>
      </c>
      <c r="D18" s="155">
        <v>1430.4529548209402</v>
      </c>
      <c r="E18" s="142">
        <v>1524.7427920599011</v>
      </c>
      <c r="F18" s="1"/>
    </row>
    <row r="19" spans="1:6" x14ac:dyDescent="0.3">
      <c r="A19" s="17" t="s">
        <v>3</v>
      </c>
      <c r="C19" s="58" t="s">
        <v>214</v>
      </c>
      <c r="D19" s="27">
        <v>97.109813067000005</v>
      </c>
      <c r="E19" s="27">
        <v>95.087095911099979</v>
      </c>
      <c r="F19" s="1"/>
    </row>
    <row r="20" spans="1:6" x14ac:dyDescent="0.3">
      <c r="A20" s="17" t="s">
        <v>5</v>
      </c>
      <c r="C20" s="153" t="s">
        <v>215</v>
      </c>
      <c r="D20" s="142">
        <v>11.307284377421999</v>
      </c>
      <c r="E20" s="142">
        <v>10.032199754626429</v>
      </c>
      <c r="F20" s="1"/>
    </row>
    <row r="21" spans="1:6" x14ac:dyDescent="0.3">
      <c r="A21" s="17" t="s">
        <v>7</v>
      </c>
      <c r="C21" s="58" t="s">
        <v>216</v>
      </c>
      <c r="D21" s="27">
        <v>1939.557701444</v>
      </c>
      <c r="E21" s="27">
        <v>1951.7648724460003</v>
      </c>
      <c r="F21" s="1"/>
    </row>
    <row r="22" spans="1:6" x14ac:dyDescent="0.3">
      <c r="A22" s="17" t="s">
        <v>9</v>
      </c>
      <c r="C22" s="153" t="s">
        <v>218</v>
      </c>
      <c r="D22" s="142">
        <v>63.797057165905997</v>
      </c>
      <c r="E22" s="142">
        <v>42.727487307988874</v>
      </c>
      <c r="F22" s="1"/>
    </row>
    <row r="23" spans="1:6" x14ac:dyDescent="0.3">
      <c r="A23" s="119" t="s">
        <v>11</v>
      </c>
      <c r="C23" s="28" t="s">
        <v>268</v>
      </c>
      <c r="D23" s="28">
        <f>D22+D21+D20+D19+D17+D16</f>
        <v>4081.3377515343282</v>
      </c>
      <c r="E23" s="28">
        <f>E22+E21+E20+E19+E17+E16</f>
        <v>4176.6010578371151</v>
      </c>
      <c r="F23" s="1"/>
    </row>
    <row r="24" spans="1:6" x14ac:dyDescent="0.3">
      <c r="A24" s="120"/>
      <c r="C24" s="175" t="s">
        <v>269</v>
      </c>
      <c r="D24" s="155">
        <f>D23-D18</f>
        <v>2650.8847967133879</v>
      </c>
      <c r="E24" s="155">
        <f>E23-E18</f>
        <v>2651.858265777214</v>
      </c>
    </row>
    <row r="25" spans="1:6" x14ac:dyDescent="0.3">
      <c r="A25" s="120"/>
    </row>
    <row r="26" spans="1:6" x14ac:dyDescent="0.3">
      <c r="A26" s="120"/>
    </row>
    <row r="27" spans="1:6" x14ac:dyDescent="0.3">
      <c r="A27" s="120"/>
    </row>
    <row r="28" spans="1:6" x14ac:dyDescent="0.3">
      <c r="A28" s="120"/>
    </row>
    <row r="29" spans="1:6" x14ac:dyDescent="0.3">
      <c r="A29" s="120"/>
    </row>
    <row r="30" spans="1:6" x14ac:dyDescent="0.3">
      <c r="A30" s="120"/>
    </row>
    <row r="31" spans="1:6" x14ac:dyDescent="0.3">
      <c r="A31" s="120"/>
    </row>
    <row r="32" spans="1:6" x14ac:dyDescent="0.3">
      <c r="A32" s="120"/>
    </row>
    <row r="33" spans="1:1" x14ac:dyDescent="0.3">
      <c r="A33" s="120"/>
    </row>
    <row r="34" spans="1:1" x14ac:dyDescent="0.3">
      <c r="A34" s="120"/>
    </row>
  </sheetData>
  <hyperlinks>
    <hyperlink ref="A21" location="'Regional utveckling'!A1" display="Regional utveckling" xr:uid="{00000000-0004-0000-2C00-000000000000}"/>
    <hyperlink ref="A20" location="'Läkemedel'!A1" display="Läkemedel" xr:uid="{00000000-0004-0000-2C00-000001000000}"/>
    <hyperlink ref="A19" location="'Övrig hälso- och sjukvård'!A1" display="Övrig hälso- och sjukvård" xr:uid="{00000000-0004-0000-2C00-000002000000}"/>
    <hyperlink ref="A18" location="'Tandvård'!A1" display="Tandvård" xr:uid="{00000000-0004-0000-2C00-000003000000}"/>
    <hyperlink ref="A12" location="'Specialiserad psykiatrisk vård'!A1" display="Specialiserad psykiatrisk vård" xr:uid="{00000000-0004-0000-2C00-000004000000}"/>
    <hyperlink ref="A11" location="'Specialiserad somatisk vård'!A1" display="Specialiserad somatisk vård" xr:uid="{00000000-0004-0000-2C00-000005000000}"/>
    <hyperlink ref="A10" location="'Vårdcentraler'!A1" display="Vårdcentraler" xr:uid="{00000000-0004-0000-2C00-000006000000}"/>
    <hyperlink ref="A9" location="'Primärvård'!A1" display="Primärvård" xr:uid="{00000000-0004-0000-2C00-000007000000}"/>
    <hyperlink ref="A8" location="'Vårdplatser'!A1" display="Vårdplatser" xr:uid="{00000000-0004-0000-2C00-000008000000}"/>
    <hyperlink ref="A7" location="'Hälso- och sjukvård'!A1" display="Hälso- och sjukvård" xr:uid="{00000000-0004-0000-2C00-000009000000}"/>
    <hyperlink ref="A6" location="'Kostnader och intäkter'!A1" display="Kostnader för" xr:uid="{00000000-0004-0000-2C00-00000A000000}"/>
    <hyperlink ref="A5" location="'Regionernas ekonomi'!A1" display="Regionernas ekonomi" xr:uid="{00000000-0004-0000-2C00-00000B000000}"/>
    <hyperlink ref="A22" location="'Trafik och infrastruktur'!A1" display="Trafik och infrastruktur, samt allmän regional utveckling" xr:uid="{00000000-0004-0000-2C00-00000C000000}"/>
    <hyperlink ref="A23" location="'Utbildning och kultur'!A1" display="Utbildning och kultur" xr:uid="{00000000-0004-0000-2C00-00000D000000}"/>
    <hyperlink ref="A4" location="Innehåll!A1" display="Innehåll" xr:uid="{00000000-0004-0000-2C00-00000E000000}"/>
    <hyperlink ref="A13" location="'Psykiatri 1'!A1" display="Psykiatri 1" xr:uid="{5BABE5FF-AE97-4535-A75B-311E878A2EBF}"/>
    <hyperlink ref="A14" location="'Psykiatri 2'!A1" display="Psykiatri 2" xr:uid="{1B94FD46-54B1-4D9A-BA94-706026A9FD42}"/>
    <hyperlink ref="A15" location="'Psykiatri 3'!A1" display="Psykiatri 3" xr:uid="{7F5DFABB-CE73-4A7B-8981-235BD314392E}"/>
    <hyperlink ref="A16" location="'Psykiatri 4'!A1" display="Psykiatri 4" xr:uid="{A3A07FE0-F1AC-4D6F-98BF-3A893D52D330}"/>
    <hyperlink ref="A17" location="'Psykiatri 5'!A1" display="Psykiatri 5" xr:uid="{FD7E4892-E17F-4A51-A2C7-68385E0C001A}"/>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53">
    <tabColor theme="6"/>
  </sheetPr>
  <dimension ref="A1:M47"/>
  <sheetViews>
    <sheetView showGridLines="0" showRowColHeaders="0" workbookViewId="0">
      <selection activeCell="Q38" sqref="Q38"/>
    </sheetView>
  </sheetViews>
  <sheetFormatPr defaultRowHeight="16.5" x14ac:dyDescent="0.3"/>
  <cols>
    <col min="1" max="1" width="59.5" customWidth="1"/>
    <col min="3" max="3" width="19.375" customWidth="1"/>
  </cols>
  <sheetData>
    <row r="1" spans="1:3" ht="35.25" x14ac:dyDescent="0.5">
      <c r="A1" s="3" t="s">
        <v>13</v>
      </c>
    </row>
    <row r="2" spans="1:3" x14ac:dyDescent="0.3">
      <c r="A2" s="94"/>
      <c r="C2" s="4" t="s">
        <v>307</v>
      </c>
    </row>
    <row r="3" spans="1:3" x14ac:dyDescent="0.3">
      <c r="A3" s="94"/>
      <c r="C3" s="42" t="s">
        <v>308</v>
      </c>
    </row>
    <row r="4" spans="1:3" x14ac:dyDescent="0.3">
      <c r="A4" s="16" t="s">
        <v>14</v>
      </c>
    </row>
    <row r="5" spans="1:3" x14ac:dyDescent="0.3">
      <c r="A5" s="17" t="s">
        <v>0</v>
      </c>
    </row>
    <row r="6" spans="1:3" x14ac:dyDescent="0.3">
      <c r="A6" s="17" t="s">
        <v>2</v>
      </c>
    </row>
    <row r="7" spans="1:3" x14ac:dyDescent="0.3">
      <c r="A7" s="17" t="s">
        <v>4</v>
      </c>
    </row>
    <row r="8" spans="1:3" x14ac:dyDescent="0.3">
      <c r="A8" s="17" t="s">
        <v>6</v>
      </c>
    </row>
    <row r="9" spans="1:3" x14ac:dyDescent="0.3">
      <c r="A9" s="17" t="s">
        <v>8</v>
      </c>
    </row>
    <row r="10" spans="1:3" x14ac:dyDescent="0.3">
      <c r="A10" s="17" t="s">
        <v>10</v>
      </c>
    </row>
    <row r="11" spans="1:3" x14ac:dyDescent="0.3">
      <c r="A11" s="17" t="s">
        <v>12</v>
      </c>
    </row>
    <row r="12" spans="1:3" x14ac:dyDescent="0.3">
      <c r="A12" s="17" t="s">
        <v>13</v>
      </c>
    </row>
    <row r="13" spans="1:3" x14ac:dyDescent="0.3">
      <c r="A13" s="21" t="s">
        <v>129</v>
      </c>
    </row>
    <row r="14" spans="1:3" x14ac:dyDescent="0.3">
      <c r="A14" s="21" t="s">
        <v>130</v>
      </c>
    </row>
    <row r="15" spans="1:3" x14ac:dyDescent="0.3">
      <c r="A15" s="122" t="s">
        <v>131</v>
      </c>
    </row>
    <row r="16" spans="1:3" x14ac:dyDescent="0.3">
      <c r="A16" s="21" t="s">
        <v>132</v>
      </c>
    </row>
    <row r="17" spans="1:13" x14ac:dyDescent="0.3">
      <c r="A17" s="21" t="s">
        <v>133</v>
      </c>
    </row>
    <row r="18" spans="1:13" x14ac:dyDescent="0.3">
      <c r="A18" s="17" t="s">
        <v>1</v>
      </c>
    </row>
    <row r="19" spans="1:13" x14ac:dyDescent="0.3">
      <c r="A19" s="17" t="s">
        <v>3</v>
      </c>
    </row>
    <row r="20" spans="1:13" x14ac:dyDescent="0.3">
      <c r="A20" s="17" t="s">
        <v>5</v>
      </c>
    </row>
    <row r="21" spans="1:13" x14ac:dyDescent="0.3">
      <c r="A21" s="17" t="s">
        <v>7</v>
      </c>
    </row>
    <row r="22" spans="1:13" x14ac:dyDescent="0.3">
      <c r="A22" s="17" t="s">
        <v>9</v>
      </c>
    </row>
    <row r="23" spans="1:13" x14ac:dyDescent="0.3">
      <c r="A23" s="119" t="s">
        <v>11</v>
      </c>
      <c r="C23" s="59"/>
      <c r="D23" s="59"/>
      <c r="E23" s="59"/>
      <c r="F23" s="32"/>
    </row>
    <row r="24" spans="1:13" x14ac:dyDescent="0.3">
      <c r="A24" s="120"/>
    </row>
    <row r="25" spans="1:13" x14ac:dyDescent="0.3">
      <c r="A25" s="120"/>
      <c r="C25" s="141" t="s">
        <v>59</v>
      </c>
      <c r="D25" s="141" t="s">
        <v>435</v>
      </c>
      <c r="E25" s="141" t="s">
        <v>487</v>
      </c>
      <c r="F25" s="204" t="str">
        <f>CONCATENATE("Riket ",E25)</f>
        <v>Riket 2021</v>
      </c>
    </row>
    <row r="26" spans="1:13" x14ac:dyDescent="0.3">
      <c r="A26" s="120"/>
      <c r="C26" s="27" t="s">
        <v>49</v>
      </c>
      <c r="D26" s="27">
        <v>2952.3534797386278</v>
      </c>
      <c r="E26" s="27">
        <v>2898.7979573846474</v>
      </c>
      <c r="F26" s="58">
        <f t="shared" ref="F26:F47" si="0">$E$47</f>
        <v>2696.6700434023965</v>
      </c>
      <c r="L26" s="79"/>
      <c r="M26" s="79"/>
    </row>
    <row r="27" spans="1:13" x14ac:dyDescent="0.3">
      <c r="A27" s="120"/>
      <c r="C27" s="142" t="s">
        <v>51</v>
      </c>
      <c r="D27" s="142">
        <v>2355.8551367940804</v>
      </c>
      <c r="E27" s="142">
        <v>2483.3808407547858</v>
      </c>
      <c r="F27" s="153">
        <f t="shared" si="0"/>
        <v>2696.6700434023965</v>
      </c>
      <c r="L27" s="79"/>
      <c r="M27" s="79"/>
    </row>
    <row r="28" spans="1:13" x14ac:dyDescent="0.3">
      <c r="A28" s="120"/>
      <c r="C28" s="27" t="s">
        <v>50</v>
      </c>
      <c r="D28" s="27">
        <v>2351.3615518986244</v>
      </c>
      <c r="E28" s="27">
        <v>2819.7388345300378</v>
      </c>
      <c r="F28" s="58">
        <f t="shared" si="0"/>
        <v>2696.6700434023965</v>
      </c>
      <c r="L28" s="79"/>
      <c r="M28" s="79"/>
    </row>
    <row r="29" spans="1:13" x14ac:dyDescent="0.3">
      <c r="A29" s="120"/>
      <c r="C29" s="142" t="s">
        <v>58</v>
      </c>
      <c r="D29" s="142">
        <v>2612.1783208195088</v>
      </c>
      <c r="E29" s="142">
        <v>2867.7635276684891</v>
      </c>
      <c r="F29" s="153">
        <f t="shared" si="0"/>
        <v>2696.6700434023965</v>
      </c>
      <c r="L29" s="79"/>
      <c r="M29" s="79"/>
    </row>
    <row r="30" spans="1:13" x14ac:dyDescent="0.3">
      <c r="A30" s="120"/>
      <c r="C30" s="27" t="s">
        <v>44</v>
      </c>
      <c r="D30" s="27">
        <v>2502.4895556012161</v>
      </c>
      <c r="E30" s="27">
        <v>2769.5250808305905</v>
      </c>
      <c r="F30" s="58">
        <f t="shared" si="0"/>
        <v>2696.6700434023965</v>
      </c>
      <c r="L30" s="79"/>
      <c r="M30" s="79"/>
    </row>
    <row r="31" spans="1:13" x14ac:dyDescent="0.3">
      <c r="A31" s="120"/>
      <c r="C31" s="142" t="s">
        <v>46</v>
      </c>
      <c r="D31" s="142">
        <v>2546.1898617146981</v>
      </c>
      <c r="E31" s="142">
        <v>2906.4620832103865</v>
      </c>
      <c r="F31" s="153">
        <f t="shared" si="0"/>
        <v>2696.6700434023965</v>
      </c>
      <c r="L31" s="79"/>
      <c r="M31" s="79"/>
    </row>
    <row r="32" spans="1:13" x14ac:dyDescent="0.3">
      <c r="A32" s="120"/>
      <c r="C32" s="27" t="s">
        <v>45</v>
      </c>
      <c r="D32" s="27">
        <v>2321.0438600056909</v>
      </c>
      <c r="E32" s="27">
        <v>2427.4299585314047</v>
      </c>
      <c r="F32" s="58">
        <f t="shared" si="0"/>
        <v>2696.6700434023965</v>
      </c>
      <c r="L32" s="79"/>
      <c r="M32" s="79"/>
    </row>
    <row r="33" spans="1:13" x14ac:dyDescent="0.3">
      <c r="A33" s="120"/>
      <c r="C33" s="142" t="s">
        <v>40</v>
      </c>
      <c r="D33" s="142">
        <v>3193.4003060341961</v>
      </c>
      <c r="E33" s="142">
        <v>3147.4893854199113</v>
      </c>
      <c r="F33" s="153">
        <f t="shared" si="0"/>
        <v>2696.6700434023965</v>
      </c>
      <c r="L33" s="79"/>
      <c r="M33" s="79"/>
    </row>
    <row r="34" spans="1:13" x14ac:dyDescent="0.3">
      <c r="A34" s="120"/>
      <c r="C34" s="27" t="s">
        <v>38</v>
      </c>
      <c r="D34" s="27">
        <v>2876.3454380846997</v>
      </c>
      <c r="E34" s="27">
        <v>2963.4383434945921</v>
      </c>
      <c r="F34" s="58">
        <f t="shared" si="0"/>
        <v>2696.6700434023965</v>
      </c>
      <c r="L34" s="79"/>
      <c r="M34" s="79"/>
    </row>
    <row r="35" spans="1:13" x14ac:dyDescent="0.3">
      <c r="C35" s="142" t="s">
        <v>48</v>
      </c>
      <c r="D35" s="142">
        <v>2496.3803176337469</v>
      </c>
      <c r="E35" s="142">
        <v>2562.7038879084444</v>
      </c>
      <c r="F35" s="153">
        <f t="shared" si="0"/>
        <v>2696.6700434023965</v>
      </c>
      <c r="L35" s="79"/>
      <c r="M35" s="79"/>
    </row>
    <row r="36" spans="1:13" x14ac:dyDescent="0.3">
      <c r="C36" s="27" t="s">
        <v>42</v>
      </c>
      <c r="D36" s="27">
        <v>1962.9824930728614</v>
      </c>
      <c r="E36" s="27">
        <v>2227.4192344794751</v>
      </c>
      <c r="F36" s="58">
        <f t="shared" si="0"/>
        <v>2696.6700434023965</v>
      </c>
      <c r="L36" s="79"/>
      <c r="M36" s="79"/>
    </row>
    <row r="37" spans="1:13" x14ac:dyDescent="0.3">
      <c r="C37" s="142" t="s">
        <v>56</v>
      </c>
      <c r="D37" s="142">
        <v>2216.6882254579714</v>
      </c>
      <c r="E37" s="142">
        <v>2746.9268290446394</v>
      </c>
      <c r="F37" s="153">
        <f t="shared" si="0"/>
        <v>2696.6700434023965</v>
      </c>
      <c r="L37" s="79"/>
      <c r="M37" s="79"/>
    </row>
    <row r="38" spans="1:13" x14ac:dyDescent="0.3">
      <c r="C38" s="27" t="s">
        <v>52</v>
      </c>
      <c r="D38" s="27">
        <v>2453.2937412729552</v>
      </c>
      <c r="E38" s="27">
        <v>2620.1558327412818</v>
      </c>
      <c r="F38" s="58">
        <f t="shared" si="0"/>
        <v>2696.6700434023965</v>
      </c>
      <c r="L38" s="79"/>
      <c r="M38" s="79"/>
    </row>
    <row r="39" spans="1:13" x14ac:dyDescent="0.3">
      <c r="C39" s="142" t="s">
        <v>57</v>
      </c>
      <c r="D39" s="142">
        <v>2535.6379828754461</v>
      </c>
      <c r="E39" s="142">
        <v>2542.4391770319958</v>
      </c>
      <c r="F39" s="153">
        <f t="shared" si="0"/>
        <v>2696.6700434023965</v>
      </c>
      <c r="L39" s="79"/>
      <c r="M39" s="79"/>
    </row>
    <row r="40" spans="1:13" x14ac:dyDescent="0.3">
      <c r="C40" s="27" t="s">
        <v>55</v>
      </c>
      <c r="D40" s="27">
        <v>2489.7074052558082</v>
      </c>
      <c r="E40" s="27">
        <v>2566.6118214699231</v>
      </c>
      <c r="F40" s="58">
        <f t="shared" si="0"/>
        <v>2696.6700434023965</v>
      </c>
      <c r="L40" s="79"/>
      <c r="M40" s="79"/>
    </row>
    <row r="41" spans="1:13" x14ac:dyDescent="0.3">
      <c r="C41" s="142" t="s">
        <v>39</v>
      </c>
      <c r="D41" s="142">
        <v>2343.6087821020869</v>
      </c>
      <c r="E41" s="142">
        <v>2517.4505092115801</v>
      </c>
      <c r="F41" s="153">
        <f t="shared" si="0"/>
        <v>2696.6700434023965</v>
      </c>
      <c r="L41" s="79"/>
      <c r="M41" s="79"/>
    </row>
    <row r="42" spans="1:13" x14ac:dyDescent="0.3">
      <c r="C42" s="27" t="s">
        <v>41</v>
      </c>
      <c r="D42" s="27">
        <v>2323.4620976549727</v>
      </c>
      <c r="E42" s="27">
        <v>2581.9499803660601</v>
      </c>
      <c r="F42" s="58">
        <f t="shared" si="0"/>
        <v>2696.6700434023965</v>
      </c>
      <c r="L42" s="79"/>
      <c r="M42" s="79"/>
    </row>
    <row r="43" spans="1:13" x14ac:dyDescent="0.3">
      <c r="C43" s="142" t="s">
        <v>54</v>
      </c>
      <c r="D43" s="142">
        <v>2541.3610082026871</v>
      </c>
      <c r="E43" s="142">
        <v>2526.6899542574929</v>
      </c>
      <c r="F43" s="153">
        <f t="shared" si="0"/>
        <v>2696.6700434023965</v>
      </c>
      <c r="L43" s="79"/>
      <c r="M43" s="79"/>
    </row>
    <row r="44" spans="1:13" x14ac:dyDescent="0.3">
      <c r="C44" s="27" t="s">
        <v>43</v>
      </c>
      <c r="D44" s="27">
        <v>2522.0461520338536</v>
      </c>
      <c r="E44" s="27">
        <v>2726.1574810304874</v>
      </c>
      <c r="F44" s="58">
        <f t="shared" si="0"/>
        <v>2696.6700434023965</v>
      </c>
      <c r="L44" s="79"/>
      <c r="M44" s="79"/>
    </row>
    <row r="45" spans="1:13" x14ac:dyDescent="0.3">
      <c r="C45" s="142" t="s">
        <v>53</v>
      </c>
      <c r="D45" s="142">
        <v>2601.8304151512489</v>
      </c>
      <c r="E45" s="142">
        <v>2400.1777369856827</v>
      </c>
      <c r="F45" s="153">
        <f t="shared" si="0"/>
        <v>2696.6700434023965</v>
      </c>
      <c r="L45" s="79"/>
      <c r="M45" s="79"/>
    </row>
    <row r="46" spans="1:13" x14ac:dyDescent="0.3">
      <c r="C46" s="27" t="s">
        <v>47</v>
      </c>
      <c r="D46" s="27">
        <v>2335.6061759356448</v>
      </c>
      <c r="E46" s="27">
        <v>2595.1868895003063</v>
      </c>
      <c r="F46" s="58">
        <f t="shared" si="0"/>
        <v>2696.6700434023965</v>
      </c>
      <c r="L46" s="79"/>
      <c r="M46" s="79"/>
    </row>
    <row r="47" spans="1:13" x14ac:dyDescent="0.3">
      <c r="C47" s="143" t="s">
        <v>60</v>
      </c>
      <c r="D47" s="143">
        <v>2531.1519501005318</v>
      </c>
      <c r="E47" s="143">
        <v>2696.6700434023965</v>
      </c>
      <c r="F47" s="153">
        <f t="shared" si="0"/>
        <v>2696.6700434023965</v>
      </c>
      <c r="L47" s="79"/>
      <c r="M47" s="79"/>
    </row>
  </sheetData>
  <hyperlinks>
    <hyperlink ref="A21" location="'Regional utveckling'!A1" display="Regional utveckling" xr:uid="{00000000-0004-0000-2D00-000000000000}"/>
    <hyperlink ref="A20" location="'Läkemedel'!A1" display="Läkemedel" xr:uid="{00000000-0004-0000-2D00-000001000000}"/>
    <hyperlink ref="A19" location="'Övrig hälso- och sjukvård'!A1" display="Övrig hälso- och sjukvård" xr:uid="{00000000-0004-0000-2D00-000002000000}"/>
    <hyperlink ref="A18" location="'Tandvård'!A1" display="Tandvård" xr:uid="{00000000-0004-0000-2D00-000003000000}"/>
    <hyperlink ref="A12" location="'Specialiserad psykiatrisk vård'!A1" display="Specialiserad psykiatrisk vård" xr:uid="{00000000-0004-0000-2D00-000004000000}"/>
    <hyperlink ref="A11" location="'Specialiserad somatisk vård'!A1" display="Specialiserad somatisk vård" xr:uid="{00000000-0004-0000-2D00-000005000000}"/>
    <hyperlink ref="A10" location="'Vårdcentraler'!A1" display="Vårdcentraler" xr:uid="{00000000-0004-0000-2D00-000006000000}"/>
    <hyperlink ref="A9" location="'Primärvård'!A1" display="Primärvård" xr:uid="{00000000-0004-0000-2D00-000007000000}"/>
    <hyperlink ref="A8" location="'Vårdplatser'!A1" display="Vårdplatser" xr:uid="{00000000-0004-0000-2D00-000008000000}"/>
    <hyperlink ref="A7" location="'Hälso- och sjukvård'!A1" display="Hälso- och sjukvård" xr:uid="{00000000-0004-0000-2D00-000009000000}"/>
    <hyperlink ref="A6" location="'Kostnader och intäkter'!A1" display="Kostnader för" xr:uid="{00000000-0004-0000-2D00-00000A000000}"/>
    <hyperlink ref="A5" location="'Regionernas ekonomi'!A1" display="Regionernas ekonomi" xr:uid="{00000000-0004-0000-2D00-00000B000000}"/>
    <hyperlink ref="A22" location="'Trafik och infrastruktur'!A1" display="Trafik och infrastruktur, samt allmän regional utveckling" xr:uid="{00000000-0004-0000-2D00-00000C000000}"/>
    <hyperlink ref="A23" location="'Utbildning och kultur'!A1" display="Utbildning och kultur" xr:uid="{00000000-0004-0000-2D00-00000D000000}"/>
    <hyperlink ref="A4" location="Innehåll!A1" display="Innehåll" xr:uid="{00000000-0004-0000-2D00-00000E000000}"/>
    <hyperlink ref="A13" location="'Psykiatri 1'!A1" display="Psykiatri 1" xr:uid="{5D978790-9B06-433B-ADCD-3C0D401CAC6F}"/>
    <hyperlink ref="A14" location="'Psykiatri 2'!A1" display="Psykiatri 2" xr:uid="{05C3C1C4-3F7A-4C17-9FB2-56958D29B727}"/>
    <hyperlink ref="A15" location="'Psykiatri 3'!A1" display="Psykiatri 3" xr:uid="{6EBD03B8-33E9-420C-8366-7BF6785CC162}"/>
    <hyperlink ref="A16" location="'Psykiatri 4'!A1" display="Psykiatri 4" xr:uid="{C4A97F30-E334-4721-B653-3009558860A8}"/>
    <hyperlink ref="A17" location="'Psykiatri 5'!A1" display="Psykiatri 5" xr:uid="{128A9DD4-915A-4B92-92D4-951038B0ED54}"/>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54">
    <tabColor theme="6"/>
  </sheetPr>
  <dimension ref="A1:I34"/>
  <sheetViews>
    <sheetView showGridLines="0" showRowColHeaders="0" workbookViewId="0"/>
  </sheetViews>
  <sheetFormatPr defaultRowHeight="16.5" x14ac:dyDescent="0.3"/>
  <cols>
    <col min="1" max="1" width="59.5" customWidth="1"/>
    <col min="3" max="3" width="39.5" customWidth="1"/>
    <col min="4" max="4" width="19" customWidth="1"/>
    <col min="5" max="5" width="9" customWidth="1"/>
    <col min="6" max="6" width="10.25" style="32" customWidth="1"/>
    <col min="7" max="7" width="23.875" style="32" customWidth="1"/>
    <col min="8" max="9" width="10.25" customWidth="1"/>
    <col min="11" max="11" width="45.375" customWidth="1"/>
    <col min="12" max="17" width="8.625" bestFit="1" customWidth="1"/>
  </cols>
  <sheetData>
    <row r="1" spans="1:9" ht="35.25" x14ac:dyDescent="0.5">
      <c r="A1" s="3" t="s">
        <v>13</v>
      </c>
    </row>
    <row r="2" spans="1:9" x14ac:dyDescent="0.3">
      <c r="A2" s="94"/>
      <c r="C2" s="141" t="s">
        <v>334</v>
      </c>
      <c r="D2" s="141">
        <v>2020</v>
      </c>
      <c r="E2" s="141"/>
      <c r="F2" s="141"/>
      <c r="G2" s="141">
        <v>2021</v>
      </c>
      <c r="H2" s="141"/>
      <c r="I2" s="141"/>
    </row>
    <row r="3" spans="1:9" x14ac:dyDescent="0.3">
      <c r="A3" s="94"/>
      <c r="C3" s="141"/>
      <c r="D3" s="330" t="s">
        <v>462</v>
      </c>
      <c r="E3" s="141"/>
      <c r="F3" s="248"/>
      <c r="G3" s="330" t="s">
        <v>462</v>
      </c>
      <c r="H3" s="141"/>
      <c r="I3" s="141"/>
    </row>
    <row r="4" spans="1:9" x14ac:dyDescent="0.3">
      <c r="A4" s="16" t="s">
        <v>14</v>
      </c>
      <c r="C4" s="256"/>
      <c r="D4" s="344"/>
      <c r="E4" s="256" t="s">
        <v>22</v>
      </c>
      <c r="F4" s="258" t="s">
        <v>26</v>
      </c>
      <c r="G4" s="344"/>
      <c r="H4" s="256" t="s">
        <v>22</v>
      </c>
      <c r="I4" s="256" t="s">
        <v>26</v>
      </c>
    </row>
    <row r="5" spans="1:9" x14ac:dyDescent="0.3">
      <c r="A5" s="17" t="s">
        <v>0</v>
      </c>
      <c r="C5" s="142" t="s">
        <v>459</v>
      </c>
      <c r="D5" s="142">
        <v>3531285</v>
      </c>
      <c r="E5" s="142">
        <v>980805</v>
      </c>
      <c r="F5" s="249">
        <v>4512090</v>
      </c>
      <c r="G5" s="142">
        <v>3552824</v>
      </c>
      <c r="H5" s="142">
        <v>1021850</v>
      </c>
      <c r="I5" s="142">
        <v>4574674</v>
      </c>
    </row>
    <row r="6" spans="1:9" x14ac:dyDescent="0.3">
      <c r="A6" s="17" t="s">
        <v>2</v>
      </c>
      <c r="C6" s="28" t="s">
        <v>387</v>
      </c>
      <c r="D6" s="27">
        <v>1412514</v>
      </c>
      <c r="E6" s="27">
        <v>980805</v>
      </c>
      <c r="F6" s="114">
        <v>2393319</v>
      </c>
      <c r="G6" s="27">
        <v>1421129.6</v>
      </c>
      <c r="H6" s="27">
        <v>1021850</v>
      </c>
      <c r="I6" s="27">
        <v>2442979.6</v>
      </c>
    </row>
    <row r="7" spans="1:9" x14ac:dyDescent="0.3">
      <c r="A7" s="17" t="s">
        <v>4</v>
      </c>
      <c r="C7" s="142" t="s">
        <v>522</v>
      </c>
      <c r="D7" s="149">
        <v>0.19895165640836127</v>
      </c>
      <c r="E7" s="149">
        <v>0.262619990721907</v>
      </c>
      <c r="F7" s="251">
        <v>0.21279141151883052</v>
      </c>
      <c r="G7" s="149">
        <v>0.20732831122509868</v>
      </c>
      <c r="H7" s="149">
        <v>0.25392963742232227</v>
      </c>
      <c r="I7" s="149">
        <v>0.21773770109083182</v>
      </c>
    </row>
    <row r="8" spans="1:9" x14ac:dyDescent="0.3">
      <c r="A8" s="17" t="s">
        <v>6</v>
      </c>
      <c r="C8" s="27" t="s">
        <v>439</v>
      </c>
      <c r="D8" s="113">
        <v>136.08958989989202</v>
      </c>
      <c r="E8" s="113">
        <v>94.49630249453358</v>
      </c>
      <c r="F8" s="116">
        <v>230.58589239442566</v>
      </c>
      <c r="G8" s="113">
        <v>135.96300000593169</v>
      </c>
      <c r="H8" s="113">
        <v>97.762928557720073</v>
      </c>
      <c r="I8" s="113">
        <v>233.72592856365176</v>
      </c>
    </row>
    <row r="9" spans="1:9" x14ac:dyDescent="0.3">
      <c r="A9" s="17" t="s">
        <v>8</v>
      </c>
      <c r="C9" s="142" t="s">
        <v>461</v>
      </c>
      <c r="D9" s="142"/>
      <c r="E9" s="142"/>
      <c r="F9" s="249">
        <v>14548.886142590001</v>
      </c>
      <c r="G9" s="142"/>
      <c r="H9" s="142"/>
      <c r="I9" s="142">
        <v>15856.440712006999</v>
      </c>
    </row>
    <row r="10" spans="1:9" x14ac:dyDescent="0.3">
      <c r="A10" s="17" t="s">
        <v>10</v>
      </c>
      <c r="C10" s="27" t="s">
        <v>441</v>
      </c>
      <c r="D10" s="27"/>
      <c r="E10" s="27"/>
      <c r="F10" s="114">
        <v>1441.4652470600001</v>
      </c>
      <c r="G10" s="27"/>
      <c r="H10" s="27"/>
      <c r="I10" s="27">
        <v>1448.0637327530001</v>
      </c>
    </row>
    <row r="11" spans="1:9" x14ac:dyDescent="0.3">
      <c r="A11" s="17" t="s">
        <v>12</v>
      </c>
      <c r="C11" s="142" t="s">
        <v>442</v>
      </c>
      <c r="D11" s="142"/>
      <c r="E11" s="142"/>
      <c r="F11" s="249">
        <v>129.02700470079998</v>
      </c>
      <c r="G11" s="142"/>
      <c r="H11" s="142"/>
      <c r="I11" s="142">
        <v>204.21817785409996</v>
      </c>
    </row>
    <row r="12" spans="1:9" x14ac:dyDescent="0.3">
      <c r="A12" s="17" t="s">
        <v>13</v>
      </c>
      <c r="C12" s="27" t="s">
        <v>319</v>
      </c>
      <c r="D12" s="27"/>
      <c r="E12" s="27"/>
      <c r="F12" s="114">
        <v>10379295</v>
      </c>
      <c r="G12" s="27"/>
      <c r="H12" s="27"/>
      <c r="I12" s="27">
        <v>10452326</v>
      </c>
    </row>
    <row r="13" spans="1:9" x14ac:dyDescent="0.3">
      <c r="A13" s="21" t="s">
        <v>129</v>
      </c>
      <c r="C13" s="142" t="s">
        <v>443</v>
      </c>
      <c r="D13" s="142"/>
      <c r="E13" s="142"/>
      <c r="F13" s="249">
        <f t="shared" ref="F13" si="0">(F9*1000000)/F12</f>
        <v>1401.721999672425</v>
      </c>
      <c r="G13" s="142"/>
      <c r="H13" s="142"/>
      <c r="I13" s="142">
        <f t="shared" ref="I13" si="1">(I9*1000000)/I12</f>
        <v>1517.0250824560007</v>
      </c>
    </row>
    <row r="14" spans="1:9" x14ac:dyDescent="0.3">
      <c r="A14" s="21" t="s">
        <v>130</v>
      </c>
      <c r="C14" s="28" t="s">
        <v>460</v>
      </c>
      <c r="D14" s="27"/>
      <c r="E14" s="27"/>
      <c r="F14" s="117">
        <f t="shared" ref="F14" si="2">(F9*1000000)/F6</f>
        <v>6078.9581926145247</v>
      </c>
      <c r="G14" s="28"/>
      <c r="H14" s="28"/>
      <c r="I14" s="28">
        <f t="shared" ref="I14" si="3">(I9*1000000)/I6</f>
        <v>6490.6152765283014</v>
      </c>
    </row>
    <row r="15" spans="1:9" x14ac:dyDescent="0.3">
      <c r="A15" s="21" t="s">
        <v>131</v>
      </c>
    </row>
    <row r="16" spans="1:9" ht="16.5" customHeight="1" x14ac:dyDescent="0.3">
      <c r="A16" s="122" t="s">
        <v>132</v>
      </c>
      <c r="C16" s="338" t="s">
        <v>515</v>
      </c>
      <c r="D16" s="339"/>
      <c r="E16" s="339"/>
      <c r="F16" s="339"/>
      <c r="G16" s="339"/>
      <c r="H16" s="339"/>
      <c r="I16" s="339"/>
    </row>
    <row r="17" spans="1:9" x14ac:dyDescent="0.3">
      <c r="A17" s="21" t="s">
        <v>133</v>
      </c>
      <c r="C17" s="339"/>
      <c r="D17" s="339"/>
      <c r="E17" s="339"/>
      <c r="F17" s="339"/>
      <c r="G17" s="339"/>
      <c r="H17" s="339"/>
      <c r="I17" s="339"/>
    </row>
    <row r="18" spans="1:9" x14ac:dyDescent="0.3">
      <c r="A18" s="17" t="s">
        <v>1</v>
      </c>
      <c r="C18" s="339"/>
      <c r="D18" s="339"/>
      <c r="E18" s="339"/>
      <c r="F18" s="339"/>
      <c r="G18" s="339"/>
      <c r="H18" s="339"/>
      <c r="I18" s="339"/>
    </row>
    <row r="19" spans="1:9" x14ac:dyDescent="0.3">
      <c r="A19" s="17" t="s">
        <v>3</v>
      </c>
      <c r="C19" s="52" t="s">
        <v>447</v>
      </c>
      <c r="F19"/>
      <c r="G19"/>
    </row>
    <row r="20" spans="1:9" x14ac:dyDescent="0.3">
      <c r="A20" s="17" t="s">
        <v>5</v>
      </c>
    </row>
    <row r="21" spans="1:9" x14ac:dyDescent="0.3">
      <c r="A21" s="17" t="s">
        <v>7</v>
      </c>
    </row>
    <row r="22" spans="1:9" x14ac:dyDescent="0.3">
      <c r="A22" s="17" t="s">
        <v>9</v>
      </c>
    </row>
    <row r="23" spans="1:9" x14ac:dyDescent="0.3">
      <c r="A23" s="119" t="s">
        <v>11</v>
      </c>
    </row>
    <row r="24" spans="1:9" x14ac:dyDescent="0.3">
      <c r="A24" s="120"/>
    </row>
    <row r="25" spans="1:9" x14ac:dyDescent="0.3">
      <c r="A25" s="120"/>
    </row>
    <row r="26" spans="1:9" x14ac:dyDescent="0.3">
      <c r="A26" s="120"/>
    </row>
    <row r="27" spans="1:9" x14ac:dyDescent="0.3">
      <c r="A27" s="120"/>
    </row>
    <row r="28" spans="1:9" x14ac:dyDescent="0.3">
      <c r="A28" s="120"/>
    </row>
    <row r="29" spans="1:9" x14ac:dyDescent="0.3">
      <c r="A29" s="120"/>
    </row>
    <row r="30" spans="1:9" x14ac:dyDescent="0.3">
      <c r="A30" s="120"/>
    </row>
    <row r="31" spans="1:9" x14ac:dyDescent="0.3">
      <c r="A31" s="120"/>
    </row>
    <row r="32" spans="1:9" x14ac:dyDescent="0.3">
      <c r="A32" s="120"/>
    </row>
    <row r="33" spans="1:1" x14ac:dyDescent="0.3">
      <c r="A33" s="120"/>
    </row>
    <row r="34" spans="1:1" x14ac:dyDescent="0.3">
      <c r="A34" s="120"/>
    </row>
  </sheetData>
  <mergeCells count="3">
    <mergeCell ref="D3:D4"/>
    <mergeCell ref="G3:G4"/>
    <mergeCell ref="C16:I18"/>
  </mergeCells>
  <hyperlinks>
    <hyperlink ref="A21" location="'Regional utveckling'!A1" display="Regional utveckling" xr:uid="{00000000-0004-0000-2E00-000000000000}"/>
    <hyperlink ref="A20" location="'Läkemedel'!A1" display="Läkemedel" xr:uid="{00000000-0004-0000-2E00-000001000000}"/>
    <hyperlink ref="A19" location="'Övrig hälso- och sjukvård'!A1" display="Övrig hälso- och sjukvård" xr:uid="{00000000-0004-0000-2E00-000002000000}"/>
    <hyperlink ref="A18" location="'Tandvård'!A1" display="Tandvård" xr:uid="{00000000-0004-0000-2E00-000003000000}"/>
    <hyperlink ref="A12" location="'Specialiserad psykiatrisk vård'!A1" display="Specialiserad psykiatrisk vård" xr:uid="{00000000-0004-0000-2E00-000004000000}"/>
    <hyperlink ref="A11" location="'Specialiserad somatisk vård'!A1" display="Specialiserad somatisk vård" xr:uid="{00000000-0004-0000-2E00-000005000000}"/>
    <hyperlink ref="A10" location="'Vårdcentraler'!A1" display="Vårdcentraler" xr:uid="{00000000-0004-0000-2E00-000006000000}"/>
    <hyperlink ref="A9" location="'Primärvård'!A1" display="Primärvård" xr:uid="{00000000-0004-0000-2E00-000007000000}"/>
    <hyperlink ref="A8" location="'Vårdplatser'!A1" display="Vårdplatser" xr:uid="{00000000-0004-0000-2E00-000008000000}"/>
    <hyperlink ref="A7" location="'Hälso- och sjukvård'!A1" display="Hälso- och sjukvård" xr:uid="{00000000-0004-0000-2E00-000009000000}"/>
    <hyperlink ref="A6" location="'Kostnader och intäkter'!A1" display="Kostnader för" xr:uid="{00000000-0004-0000-2E00-00000A000000}"/>
    <hyperlink ref="A5" location="'Regionernas ekonomi'!A1" display="Regionernas ekonomi" xr:uid="{00000000-0004-0000-2E00-00000B000000}"/>
    <hyperlink ref="A22" location="'Trafik och infrastruktur'!A1" display="Trafik och infrastruktur, samt allmän regional utveckling" xr:uid="{00000000-0004-0000-2E00-00000C000000}"/>
    <hyperlink ref="A23" location="'Utbildning och kultur'!A1" display="Utbildning och kultur" xr:uid="{00000000-0004-0000-2E00-00000D000000}"/>
    <hyperlink ref="A4" location="Innehåll!A1" display="Innehåll" xr:uid="{00000000-0004-0000-2E00-00000E000000}"/>
    <hyperlink ref="A13" location="'Psykiatri 1'!A1" display="Psykiatri 1" xr:uid="{57E0F69C-D3A2-4898-8597-87EE9562AA6F}"/>
    <hyperlink ref="A14" location="'Psykiatri 2'!A1" display="Psykiatri 2" xr:uid="{A51C31CF-8BBE-43C4-9B58-67ADB89A931A}"/>
    <hyperlink ref="A15" location="'Psykiatri 3'!A1" display="Psykiatri 3" xr:uid="{74FCB70C-7E92-4B41-8C55-98F1DC2E1E87}"/>
    <hyperlink ref="A16" location="'Psykiatri 4'!A1" display="Psykiatri 4" xr:uid="{B3B3942E-D741-474F-89C3-86F18E94510A}"/>
    <hyperlink ref="A17" location="'Psykiatri 5'!A1" display="Psykiatri 5" xr:uid="{D8A46F00-F5D3-45BC-9884-D7774293895C}"/>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55">
    <tabColor theme="6"/>
  </sheetPr>
  <dimension ref="A1:I34"/>
  <sheetViews>
    <sheetView showGridLines="0" showRowColHeaders="0" workbookViewId="0"/>
  </sheetViews>
  <sheetFormatPr defaultRowHeight="16.5" x14ac:dyDescent="0.3"/>
  <cols>
    <col min="1" max="1" width="59.5" customWidth="1"/>
    <col min="3" max="3" width="53.875" customWidth="1"/>
    <col min="4" max="4" width="19.875" customWidth="1"/>
    <col min="5" max="5" width="6.625" customWidth="1"/>
    <col min="6" max="6" width="10.25" customWidth="1"/>
    <col min="7" max="7" width="23.875" customWidth="1"/>
    <col min="8" max="8" width="6.625" customWidth="1"/>
    <col min="9" max="9" width="10.25" customWidth="1"/>
    <col min="11" max="11" width="8"/>
    <col min="12" max="13" width="8.125" bestFit="1" customWidth="1"/>
    <col min="14" max="14" width="8.625" bestFit="1" customWidth="1"/>
    <col min="15" max="16" width="8.125" bestFit="1" customWidth="1"/>
    <col min="17" max="17" width="8.625" bestFit="1" customWidth="1"/>
  </cols>
  <sheetData>
    <row r="1" spans="1:9" ht="35.25" x14ac:dyDescent="0.5">
      <c r="A1" s="3" t="s">
        <v>13</v>
      </c>
    </row>
    <row r="2" spans="1:9" x14ac:dyDescent="0.3">
      <c r="A2" s="94"/>
      <c r="C2" s="141" t="s">
        <v>335</v>
      </c>
      <c r="D2" s="141">
        <v>2020</v>
      </c>
      <c r="E2" s="141"/>
      <c r="F2" s="141"/>
      <c r="G2" s="141">
        <v>2021</v>
      </c>
      <c r="H2" s="141"/>
      <c r="I2" s="141"/>
    </row>
    <row r="3" spans="1:9" x14ac:dyDescent="0.3">
      <c r="A3" s="94"/>
      <c r="C3" s="141"/>
      <c r="D3" s="330" t="s">
        <v>462</v>
      </c>
      <c r="E3" s="141"/>
      <c r="F3" s="141"/>
      <c r="G3" s="330" t="s">
        <v>462</v>
      </c>
      <c r="H3" s="141"/>
      <c r="I3" s="141"/>
    </row>
    <row r="4" spans="1:9" x14ac:dyDescent="0.3">
      <c r="A4" s="16" t="s">
        <v>14</v>
      </c>
      <c r="C4" s="255"/>
      <c r="D4" s="344"/>
      <c r="E4" s="256" t="s">
        <v>22</v>
      </c>
      <c r="F4" s="258" t="s">
        <v>26</v>
      </c>
      <c r="G4" s="344"/>
      <c r="H4" s="256" t="s">
        <v>22</v>
      </c>
      <c r="I4" s="256" t="s">
        <v>26</v>
      </c>
    </row>
    <row r="5" spans="1:9" x14ac:dyDescent="0.3">
      <c r="A5" s="17" t="s">
        <v>0</v>
      </c>
      <c r="C5" s="142" t="s">
        <v>459</v>
      </c>
      <c r="D5" s="142">
        <v>62265</v>
      </c>
      <c r="E5" s="142">
        <v>4768</v>
      </c>
      <c r="F5" s="249">
        <v>67033</v>
      </c>
      <c r="G5" s="142">
        <v>54032</v>
      </c>
      <c r="H5" s="142">
        <v>4881</v>
      </c>
      <c r="I5" s="142">
        <v>58913</v>
      </c>
    </row>
    <row r="6" spans="1:9" x14ac:dyDescent="0.3">
      <c r="A6" s="17" t="s">
        <v>2</v>
      </c>
      <c r="C6" s="28" t="s">
        <v>329</v>
      </c>
      <c r="D6" s="27">
        <v>24906</v>
      </c>
      <c r="E6" s="27">
        <v>4768</v>
      </c>
      <c r="F6" s="114">
        <v>29674</v>
      </c>
      <c r="G6" s="27">
        <v>21612.800000000003</v>
      </c>
      <c r="H6" s="27">
        <v>4881</v>
      </c>
      <c r="I6" s="27">
        <v>26493.800000000003</v>
      </c>
    </row>
    <row r="7" spans="1:9" x14ac:dyDescent="0.3">
      <c r="A7" s="17" t="s">
        <v>4</v>
      </c>
      <c r="C7" s="142" t="s">
        <v>522</v>
      </c>
      <c r="D7" s="149">
        <v>3.2120774110656067E-5</v>
      </c>
      <c r="E7" s="149">
        <v>4.1946308724832214E-4</v>
      </c>
      <c r="F7" s="251">
        <v>5.9672101800605672E-5</v>
      </c>
      <c r="G7" s="149"/>
      <c r="H7" s="149">
        <v>2.048760499897562E-4</v>
      </c>
      <c r="I7" s="149">
        <v>1.69741822687692E-5</v>
      </c>
    </row>
    <row r="8" spans="1:9" x14ac:dyDescent="0.3">
      <c r="A8" s="17" t="s">
        <v>6</v>
      </c>
      <c r="C8" s="27" t="s">
        <v>439</v>
      </c>
      <c r="D8" s="113">
        <v>2.3995849429079721</v>
      </c>
      <c r="E8" s="113">
        <v>0.45937609442645189</v>
      </c>
      <c r="F8" s="116">
        <v>2.8589610373344239</v>
      </c>
      <c r="G8" s="113">
        <v>2.0677502787417845</v>
      </c>
      <c r="H8" s="113">
        <v>0.46697739814085398</v>
      </c>
      <c r="I8" s="113">
        <v>2.5347276768826386</v>
      </c>
    </row>
    <row r="9" spans="1:9" x14ac:dyDescent="0.3">
      <c r="A9" s="17" t="s">
        <v>8</v>
      </c>
      <c r="C9" s="142" t="s">
        <v>461</v>
      </c>
      <c r="D9" s="142"/>
      <c r="E9" s="142"/>
      <c r="F9" s="249">
        <v>295.32412171510003</v>
      </c>
      <c r="G9" s="142"/>
      <c r="H9" s="142"/>
      <c r="I9" s="142">
        <v>321.95808376329001</v>
      </c>
    </row>
    <row r="10" spans="1:9" x14ac:dyDescent="0.3">
      <c r="A10" s="17" t="s">
        <v>10</v>
      </c>
      <c r="C10" s="27" t="s">
        <v>441</v>
      </c>
      <c r="D10" s="27"/>
      <c r="E10" s="27"/>
      <c r="F10" s="114">
        <v>6.8629695996000004</v>
      </c>
      <c r="G10" s="27"/>
      <c r="H10" s="27"/>
      <c r="I10" s="27">
        <v>11.25837631371</v>
      </c>
    </row>
    <row r="11" spans="1:9" x14ac:dyDescent="0.3">
      <c r="A11" s="17" t="s">
        <v>12</v>
      </c>
      <c r="C11" s="142" t="s">
        <v>442</v>
      </c>
      <c r="D11" s="142"/>
      <c r="E11" s="142"/>
      <c r="F11" s="249">
        <v>0.27892318211200001</v>
      </c>
      <c r="G11" s="142"/>
      <c r="H11" s="142"/>
      <c r="I11" s="142">
        <v>2.0458328253000001E-2</v>
      </c>
    </row>
    <row r="12" spans="1:9" x14ac:dyDescent="0.3">
      <c r="A12" s="17" t="s">
        <v>13</v>
      </c>
      <c r="C12" s="27" t="s">
        <v>319</v>
      </c>
      <c r="D12" s="27"/>
      <c r="E12" s="27"/>
      <c r="F12" s="114">
        <v>10379295</v>
      </c>
      <c r="G12" s="27"/>
      <c r="H12" s="27"/>
      <c r="I12" s="27">
        <v>10452326</v>
      </c>
    </row>
    <row r="13" spans="1:9" x14ac:dyDescent="0.3">
      <c r="A13" s="21" t="s">
        <v>129</v>
      </c>
      <c r="C13" s="142" t="s">
        <v>443</v>
      </c>
      <c r="D13" s="142"/>
      <c r="E13" s="142"/>
      <c r="F13" s="249">
        <f t="shared" ref="F13" si="0">(F9*1000000)/F12</f>
        <v>28.45319664920402</v>
      </c>
      <c r="G13" s="142"/>
      <c r="H13" s="142"/>
      <c r="I13" s="142">
        <f t="shared" ref="I13" si="1">(I9*1000000)/I12</f>
        <v>30.802529864002519</v>
      </c>
    </row>
    <row r="14" spans="1:9" x14ac:dyDescent="0.3">
      <c r="A14" s="21" t="s">
        <v>130</v>
      </c>
      <c r="C14" s="28" t="s">
        <v>460</v>
      </c>
      <c r="D14" s="27"/>
      <c r="E14" s="27"/>
      <c r="F14" s="117">
        <f t="shared" ref="F14" si="2">(F9*1000000)/F6</f>
        <v>9952.2855602581403</v>
      </c>
      <c r="G14" s="28"/>
      <c r="H14" s="28"/>
      <c r="I14" s="28">
        <f t="shared" ref="I14" si="3">(I9*1000000)/I6</f>
        <v>12152.204808796396</v>
      </c>
    </row>
    <row r="15" spans="1:9" x14ac:dyDescent="0.3">
      <c r="A15" s="21" t="s">
        <v>131</v>
      </c>
    </row>
    <row r="16" spans="1:9" x14ac:dyDescent="0.3">
      <c r="A16" s="21" t="s">
        <v>132</v>
      </c>
      <c r="C16" s="338" t="s">
        <v>515</v>
      </c>
      <c r="D16" s="339"/>
      <c r="E16" s="339"/>
      <c r="F16" s="339"/>
      <c r="G16" s="339"/>
      <c r="H16" s="339"/>
      <c r="I16" s="339"/>
    </row>
    <row r="17" spans="1:9" x14ac:dyDescent="0.3">
      <c r="A17" s="122" t="s">
        <v>133</v>
      </c>
      <c r="C17" s="339"/>
      <c r="D17" s="339"/>
      <c r="E17" s="339"/>
      <c r="F17" s="339"/>
      <c r="G17" s="339"/>
      <c r="H17" s="339"/>
      <c r="I17" s="339"/>
    </row>
    <row r="18" spans="1:9" x14ac:dyDescent="0.3">
      <c r="A18" s="17" t="s">
        <v>1</v>
      </c>
      <c r="C18" s="339"/>
      <c r="D18" s="339"/>
      <c r="E18" s="339"/>
      <c r="F18" s="339"/>
      <c r="G18" s="339"/>
      <c r="H18" s="339"/>
      <c r="I18" s="339"/>
    </row>
    <row r="19" spans="1:9" x14ac:dyDescent="0.3">
      <c r="A19" s="17" t="s">
        <v>3</v>
      </c>
      <c r="C19" s="52" t="s">
        <v>447</v>
      </c>
    </row>
    <row r="20" spans="1:9" x14ac:dyDescent="0.3">
      <c r="A20" s="17" t="s">
        <v>5</v>
      </c>
      <c r="F20" s="32"/>
      <c r="G20" s="32"/>
    </row>
    <row r="21" spans="1:9" x14ac:dyDescent="0.3">
      <c r="A21" s="17" t="s">
        <v>7</v>
      </c>
    </row>
    <row r="22" spans="1:9" x14ac:dyDescent="0.3">
      <c r="A22" s="17" t="s">
        <v>9</v>
      </c>
    </row>
    <row r="23" spans="1:9" x14ac:dyDescent="0.3">
      <c r="A23" s="119" t="s">
        <v>11</v>
      </c>
      <c r="C23" s="6"/>
    </row>
    <row r="24" spans="1:9" x14ac:dyDescent="0.3">
      <c r="A24" s="120"/>
    </row>
    <row r="25" spans="1:9" x14ac:dyDescent="0.3">
      <c r="A25" s="120"/>
    </row>
    <row r="26" spans="1:9" x14ac:dyDescent="0.3">
      <c r="A26" s="120"/>
    </row>
    <row r="27" spans="1:9" x14ac:dyDescent="0.3">
      <c r="A27" s="120"/>
    </row>
    <row r="28" spans="1:9" x14ac:dyDescent="0.3">
      <c r="A28" s="120"/>
    </row>
    <row r="29" spans="1:9" x14ac:dyDescent="0.3">
      <c r="A29" s="120"/>
    </row>
    <row r="30" spans="1:9" x14ac:dyDescent="0.3">
      <c r="A30" s="120"/>
    </row>
    <row r="31" spans="1:9" x14ac:dyDescent="0.3">
      <c r="A31" s="120"/>
    </row>
    <row r="32" spans="1:9" x14ac:dyDescent="0.3">
      <c r="A32" s="120"/>
    </row>
    <row r="33" spans="1:1" x14ac:dyDescent="0.3">
      <c r="A33" s="120"/>
    </row>
    <row r="34" spans="1:1" x14ac:dyDescent="0.3">
      <c r="A34" s="120"/>
    </row>
  </sheetData>
  <mergeCells count="3">
    <mergeCell ref="D3:D4"/>
    <mergeCell ref="G3:G4"/>
    <mergeCell ref="C16:I18"/>
  </mergeCells>
  <hyperlinks>
    <hyperlink ref="A21" location="'Regional utveckling'!A1" display="Regional utveckling" xr:uid="{00000000-0004-0000-2F00-000000000000}"/>
    <hyperlink ref="A20" location="'Läkemedel'!A1" display="Läkemedel" xr:uid="{00000000-0004-0000-2F00-000001000000}"/>
    <hyperlink ref="A19" location="'Övrig hälso- och sjukvård'!A1" display="Övrig hälso- och sjukvård" xr:uid="{00000000-0004-0000-2F00-000002000000}"/>
    <hyperlink ref="A18" location="'Tandvård'!A1" display="Tandvård" xr:uid="{00000000-0004-0000-2F00-000003000000}"/>
    <hyperlink ref="A12" location="'Specialiserad psykiatrisk vård'!A1" display="Specialiserad psykiatrisk vård" xr:uid="{00000000-0004-0000-2F00-000004000000}"/>
    <hyperlink ref="A11" location="'Specialiserad somatisk vård'!A1" display="Specialiserad somatisk vård" xr:uid="{00000000-0004-0000-2F00-000005000000}"/>
    <hyperlink ref="A10" location="'Vårdcentraler'!A1" display="Vårdcentraler" xr:uid="{00000000-0004-0000-2F00-000006000000}"/>
    <hyperlink ref="A9" location="'Primärvård'!A1" display="Primärvård" xr:uid="{00000000-0004-0000-2F00-000007000000}"/>
    <hyperlink ref="A8" location="'Vårdplatser'!A1" display="Vårdplatser" xr:uid="{00000000-0004-0000-2F00-000008000000}"/>
    <hyperlink ref="A7" location="'Hälso- och sjukvård'!A1" display="Hälso- och sjukvård" xr:uid="{00000000-0004-0000-2F00-000009000000}"/>
    <hyperlink ref="A6" location="'Kostnader och intäkter'!A1" display="Kostnader för" xr:uid="{00000000-0004-0000-2F00-00000A000000}"/>
    <hyperlink ref="A5" location="'Regionernas ekonomi'!A1" display="Regionernas ekonomi" xr:uid="{00000000-0004-0000-2F00-00000B000000}"/>
    <hyperlink ref="A22" location="'Trafik och infrastruktur'!A1" display="Trafik och infrastruktur, samt allmän regional utveckling" xr:uid="{00000000-0004-0000-2F00-00000C000000}"/>
    <hyperlink ref="A23" location="'Utbildning och kultur'!A1" display="Utbildning och kultur" xr:uid="{00000000-0004-0000-2F00-00000D000000}"/>
    <hyperlink ref="A4" location="Innehåll!A1" display="Innehåll" xr:uid="{00000000-0004-0000-2F00-00000E000000}"/>
    <hyperlink ref="A13" location="'Psykiatri 1'!A1" display="Psykiatri 1" xr:uid="{05317170-5118-4B0F-B855-23BF32355110}"/>
    <hyperlink ref="A14" location="'Psykiatri 2'!A1" display="Psykiatri 2" xr:uid="{99EE3D10-242E-4405-8591-70747890F71D}"/>
    <hyperlink ref="A15" location="'Psykiatri 3'!A1" display="Psykiatri 3" xr:uid="{200733CB-6BB3-41A6-B7D8-B38825BB077E}"/>
    <hyperlink ref="A16" location="'Psykiatri 4'!A1" display="Psykiatri 4" xr:uid="{0B635C70-D7CC-474A-9793-C2A47686C554}"/>
    <hyperlink ref="A17" location="'Psykiatri 5'!A1" display="Psykiatri 5" xr:uid="{E2E77051-C458-4DF2-8D65-61B03635B20C}"/>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34">
    <tabColor theme="6"/>
  </sheetPr>
  <dimension ref="A1:N34"/>
  <sheetViews>
    <sheetView showGridLines="0" showRowColHeaders="0" workbookViewId="0">
      <selection activeCell="A9" sqref="A9"/>
    </sheetView>
  </sheetViews>
  <sheetFormatPr defaultRowHeight="16.5" x14ac:dyDescent="0.3"/>
  <cols>
    <col min="1" max="1" width="59.5" customWidth="1"/>
  </cols>
  <sheetData>
    <row r="1" spans="1:14" ht="35.25" x14ac:dyDescent="0.5">
      <c r="A1" s="3" t="s">
        <v>1</v>
      </c>
    </row>
    <row r="2" spans="1:14" x14ac:dyDescent="0.3">
      <c r="A2" s="94"/>
    </row>
    <row r="3" spans="1:14" x14ac:dyDescent="0.3">
      <c r="A3" s="94"/>
    </row>
    <row r="4" spans="1:14" x14ac:dyDescent="0.3">
      <c r="A4" s="16" t="s">
        <v>14</v>
      </c>
      <c r="C4" s="4" t="s">
        <v>345</v>
      </c>
    </row>
    <row r="5" spans="1:14" x14ac:dyDescent="0.3">
      <c r="A5" s="17" t="s">
        <v>0</v>
      </c>
      <c r="C5" s="327" t="s">
        <v>518</v>
      </c>
      <c r="D5" s="308"/>
      <c r="E5" s="308"/>
      <c r="F5" s="308"/>
      <c r="G5" s="308"/>
      <c r="H5" s="308"/>
      <c r="I5" s="308"/>
      <c r="J5" s="308"/>
      <c r="K5" s="308"/>
      <c r="L5" s="308"/>
      <c r="M5" s="308"/>
      <c r="N5" s="308"/>
    </row>
    <row r="6" spans="1:14" x14ac:dyDescent="0.3">
      <c r="A6" s="17" t="s">
        <v>2</v>
      </c>
      <c r="B6" s="6"/>
      <c r="C6" s="309"/>
      <c r="D6" s="309"/>
      <c r="E6" s="309"/>
      <c r="F6" s="309"/>
      <c r="G6" s="309"/>
      <c r="H6" s="309"/>
      <c r="I6" s="309"/>
      <c r="J6" s="309"/>
      <c r="K6" s="309"/>
      <c r="L6" s="309"/>
      <c r="M6" s="309"/>
      <c r="N6" s="309"/>
    </row>
    <row r="7" spans="1:14" x14ac:dyDescent="0.3">
      <c r="A7" s="17" t="s">
        <v>4</v>
      </c>
      <c r="B7" s="6"/>
      <c r="C7" s="309"/>
      <c r="D7" s="309"/>
      <c r="E7" s="309"/>
      <c r="F7" s="309"/>
      <c r="G7" s="309"/>
      <c r="H7" s="309"/>
      <c r="I7" s="309"/>
      <c r="J7" s="309"/>
      <c r="K7" s="309"/>
      <c r="L7" s="309"/>
      <c r="M7" s="309"/>
      <c r="N7" s="309"/>
    </row>
    <row r="8" spans="1:14" ht="15" customHeight="1" x14ac:dyDescent="0.3">
      <c r="A8" s="17" t="s">
        <v>6</v>
      </c>
      <c r="B8" s="6"/>
      <c r="C8" s="309"/>
      <c r="D8" s="309"/>
      <c r="E8" s="309"/>
      <c r="F8" s="309"/>
      <c r="G8" s="309"/>
      <c r="H8" s="309"/>
      <c r="I8" s="309"/>
      <c r="J8" s="309"/>
      <c r="K8" s="309"/>
      <c r="L8" s="309"/>
      <c r="M8" s="309"/>
      <c r="N8" s="309"/>
    </row>
    <row r="9" spans="1:14" x14ac:dyDescent="0.3">
      <c r="A9" s="17" t="s">
        <v>8</v>
      </c>
      <c r="B9" s="6"/>
      <c r="C9" s="309"/>
      <c r="D9" s="309"/>
      <c r="E9" s="309"/>
      <c r="F9" s="309"/>
      <c r="G9" s="309"/>
      <c r="H9" s="309"/>
      <c r="I9" s="309"/>
      <c r="J9" s="309"/>
      <c r="K9" s="309"/>
      <c r="L9" s="309"/>
      <c r="M9" s="309"/>
      <c r="N9" s="309"/>
    </row>
    <row r="10" spans="1:14" x14ac:dyDescent="0.3">
      <c r="A10" s="17" t="s">
        <v>10</v>
      </c>
      <c r="C10" s="309"/>
      <c r="D10" s="309"/>
      <c r="E10" s="309"/>
      <c r="F10" s="309"/>
      <c r="G10" s="309"/>
      <c r="H10" s="309"/>
      <c r="I10" s="309"/>
      <c r="J10" s="309"/>
      <c r="K10" s="309"/>
      <c r="L10" s="309"/>
      <c r="M10" s="309"/>
      <c r="N10" s="309"/>
    </row>
    <row r="11" spans="1:14" x14ac:dyDescent="0.3">
      <c r="A11" s="17" t="s">
        <v>12</v>
      </c>
      <c r="C11" s="309"/>
      <c r="D11" s="309"/>
      <c r="E11" s="309"/>
      <c r="F11" s="309"/>
      <c r="G11" s="309"/>
      <c r="H11" s="309"/>
      <c r="I11" s="309"/>
      <c r="J11" s="309"/>
      <c r="K11" s="309"/>
      <c r="L11" s="309"/>
      <c r="M11" s="309"/>
      <c r="N11" s="309"/>
    </row>
    <row r="12" spans="1:14" x14ac:dyDescent="0.3">
      <c r="A12" s="17" t="s">
        <v>13</v>
      </c>
      <c r="C12" s="309"/>
      <c r="D12" s="309"/>
      <c r="E12" s="309"/>
      <c r="F12" s="309"/>
      <c r="G12" s="309"/>
      <c r="H12" s="309"/>
      <c r="I12" s="309"/>
      <c r="J12" s="309"/>
      <c r="K12" s="309"/>
      <c r="L12" s="309"/>
      <c r="M12" s="309"/>
      <c r="N12" s="309"/>
    </row>
    <row r="13" spans="1:14" x14ac:dyDescent="0.3">
      <c r="A13" s="31" t="s">
        <v>1</v>
      </c>
      <c r="C13" s="309"/>
      <c r="D13" s="309"/>
      <c r="E13" s="309"/>
      <c r="F13" s="309"/>
      <c r="G13" s="309"/>
      <c r="H13" s="309"/>
      <c r="I13" s="309"/>
      <c r="J13" s="309"/>
      <c r="K13" s="309"/>
      <c r="L13" s="309"/>
      <c r="M13" s="309"/>
      <c r="N13" s="309"/>
    </row>
    <row r="14" spans="1:14" x14ac:dyDescent="0.3">
      <c r="A14" s="21" t="s">
        <v>134</v>
      </c>
      <c r="C14" s="309"/>
      <c r="D14" s="309"/>
      <c r="E14" s="309"/>
      <c r="F14" s="309"/>
      <c r="G14" s="309"/>
      <c r="H14" s="309"/>
      <c r="I14" s="309"/>
      <c r="J14" s="309"/>
      <c r="K14" s="309"/>
      <c r="L14" s="309"/>
      <c r="M14" s="309"/>
      <c r="N14" s="309"/>
    </row>
    <row r="15" spans="1:14" x14ac:dyDescent="0.3">
      <c r="A15" s="21" t="s">
        <v>135</v>
      </c>
      <c r="C15" s="309"/>
      <c r="D15" s="309"/>
      <c r="E15" s="309"/>
      <c r="F15" s="309"/>
      <c r="G15" s="309"/>
      <c r="H15" s="309"/>
      <c r="I15" s="309"/>
      <c r="J15" s="309"/>
      <c r="K15" s="309"/>
      <c r="L15" s="309"/>
      <c r="M15" s="309"/>
      <c r="N15" s="309"/>
    </row>
    <row r="16" spans="1:14" x14ac:dyDescent="0.3">
      <c r="A16" s="21" t="s">
        <v>136</v>
      </c>
      <c r="C16" s="309"/>
      <c r="D16" s="309"/>
      <c r="E16" s="309"/>
      <c r="F16" s="309"/>
      <c r="G16" s="309"/>
      <c r="H16" s="309"/>
      <c r="I16" s="309"/>
      <c r="J16" s="309"/>
      <c r="K16" s="309"/>
      <c r="L16" s="309"/>
      <c r="M16" s="309"/>
      <c r="N16" s="309"/>
    </row>
    <row r="17" spans="1:14" x14ac:dyDescent="0.3">
      <c r="A17" s="21" t="s">
        <v>137</v>
      </c>
      <c r="C17" s="309"/>
      <c r="D17" s="309"/>
      <c r="E17" s="309"/>
      <c r="F17" s="309"/>
      <c r="G17" s="309"/>
      <c r="H17" s="309"/>
      <c r="I17" s="309"/>
      <c r="J17" s="309"/>
      <c r="K17" s="309"/>
      <c r="L17" s="309"/>
      <c r="M17" s="309"/>
      <c r="N17" s="309"/>
    </row>
    <row r="18" spans="1:14" x14ac:dyDescent="0.3">
      <c r="A18" s="17" t="s">
        <v>3</v>
      </c>
      <c r="B18" s="6"/>
      <c r="C18" s="309"/>
      <c r="D18" s="309"/>
      <c r="E18" s="309"/>
      <c r="F18" s="309"/>
      <c r="G18" s="309"/>
      <c r="H18" s="309"/>
      <c r="I18" s="309"/>
      <c r="J18" s="309"/>
      <c r="K18" s="309"/>
      <c r="L18" s="309"/>
      <c r="M18" s="309"/>
      <c r="N18" s="309"/>
    </row>
    <row r="19" spans="1:14" x14ac:dyDescent="0.3">
      <c r="A19" s="17" t="s">
        <v>5</v>
      </c>
      <c r="C19" s="309"/>
      <c r="D19" s="309"/>
      <c r="E19" s="309"/>
      <c r="F19" s="309"/>
      <c r="G19" s="309"/>
      <c r="H19" s="309"/>
      <c r="I19" s="309"/>
      <c r="J19" s="309"/>
      <c r="K19" s="309"/>
      <c r="L19" s="309"/>
      <c r="M19" s="309"/>
      <c r="N19" s="309"/>
    </row>
    <row r="20" spans="1:14" x14ac:dyDescent="0.3">
      <c r="A20" s="17" t="s">
        <v>7</v>
      </c>
      <c r="C20" s="309"/>
      <c r="D20" s="309"/>
      <c r="E20" s="309"/>
      <c r="F20" s="309"/>
      <c r="G20" s="309"/>
      <c r="H20" s="309"/>
      <c r="I20" s="309"/>
      <c r="J20" s="309"/>
      <c r="K20" s="309"/>
      <c r="L20" s="309"/>
      <c r="M20" s="309"/>
      <c r="N20" s="309"/>
    </row>
    <row r="21" spans="1:14" x14ac:dyDescent="0.3">
      <c r="A21" s="17" t="s">
        <v>9</v>
      </c>
      <c r="C21" s="309"/>
      <c r="D21" s="309"/>
      <c r="E21" s="309"/>
      <c r="F21" s="309"/>
      <c r="G21" s="309"/>
      <c r="H21" s="309"/>
      <c r="I21" s="309"/>
      <c r="J21" s="309"/>
      <c r="K21" s="309"/>
      <c r="L21" s="309"/>
      <c r="M21" s="309"/>
      <c r="N21" s="309"/>
    </row>
    <row r="22" spans="1:14" x14ac:dyDescent="0.3">
      <c r="A22" s="119" t="s">
        <v>11</v>
      </c>
      <c r="C22" s="309"/>
      <c r="D22" s="309"/>
      <c r="E22" s="309"/>
      <c r="F22" s="309"/>
      <c r="G22" s="309"/>
      <c r="H22" s="309"/>
      <c r="I22" s="309"/>
      <c r="J22" s="309"/>
      <c r="K22" s="309"/>
      <c r="L22" s="309"/>
      <c r="M22" s="309"/>
      <c r="N22" s="309"/>
    </row>
    <row r="23" spans="1:14" x14ac:dyDescent="0.3">
      <c r="A23" s="120"/>
      <c r="C23" s="309"/>
      <c r="D23" s="309"/>
      <c r="E23" s="309"/>
      <c r="F23" s="309"/>
      <c r="G23" s="309"/>
      <c r="H23" s="309"/>
      <c r="I23" s="309"/>
      <c r="J23" s="309"/>
      <c r="K23" s="309"/>
      <c r="L23" s="309"/>
      <c r="M23" s="309"/>
      <c r="N23" s="309"/>
    </row>
    <row r="24" spans="1:14" x14ac:dyDescent="0.3">
      <c r="A24" s="120"/>
      <c r="C24" s="309"/>
      <c r="D24" s="309"/>
      <c r="E24" s="309"/>
      <c r="F24" s="309"/>
      <c r="G24" s="309"/>
      <c r="H24" s="309"/>
      <c r="I24" s="309"/>
      <c r="J24" s="309"/>
      <c r="K24" s="309"/>
      <c r="L24" s="309"/>
      <c r="M24" s="309"/>
      <c r="N24" s="309"/>
    </row>
    <row r="25" spans="1:14" x14ac:dyDescent="0.3">
      <c r="A25" s="120"/>
      <c r="C25" s="309"/>
      <c r="D25" s="309"/>
      <c r="E25" s="309"/>
      <c r="F25" s="309"/>
      <c r="G25" s="309"/>
      <c r="H25" s="309"/>
      <c r="I25" s="309"/>
      <c r="J25" s="309"/>
      <c r="K25" s="309"/>
      <c r="L25" s="309"/>
      <c r="M25" s="309"/>
      <c r="N25" s="309"/>
    </row>
    <row r="26" spans="1:14" x14ac:dyDescent="0.3">
      <c r="A26" s="120"/>
      <c r="C26" s="309"/>
      <c r="D26" s="309"/>
      <c r="E26" s="309"/>
      <c r="F26" s="309"/>
      <c r="G26" s="309"/>
      <c r="H26" s="309"/>
      <c r="I26" s="309"/>
      <c r="J26" s="309"/>
      <c r="K26" s="309"/>
      <c r="L26" s="309"/>
      <c r="M26" s="309"/>
      <c r="N26" s="309"/>
    </row>
    <row r="27" spans="1:14" x14ac:dyDescent="0.3">
      <c r="A27" s="120"/>
    </row>
    <row r="28" spans="1:14" x14ac:dyDescent="0.3">
      <c r="A28" s="120"/>
    </row>
    <row r="29" spans="1:14" x14ac:dyDescent="0.3">
      <c r="A29" s="120"/>
    </row>
    <row r="30" spans="1:14" x14ac:dyDescent="0.3">
      <c r="A30" s="120"/>
    </row>
    <row r="31" spans="1:14" x14ac:dyDescent="0.3">
      <c r="A31" s="120"/>
    </row>
    <row r="32" spans="1:14" x14ac:dyDescent="0.3">
      <c r="A32" s="120"/>
    </row>
    <row r="33" spans="1:1" x14ac:dyDescent="0.3">
      <c r="A33" s="120"/>
    </row>
    <row r="34" spans="1:1" x14ac:dyDescent="0.3">
      <c r="A34" s="120"/>
    </row>
  </sheetData>
  <mergeCells count="1">
    <mergeCell ref="C5:N26"/>
  </mergeCells>
  <hyperlinks>
    <hyperlink ref="A20" location="'Regional utveckling'!A1" display="Regional utveckling" xr:uid="{00000000-0004-0000-3000-000000000000}"/>
    <hyperlink ref="A19" location="'Läkemedel'!A1" display="Läkemedel" xr:uid="{00000000-0004-0000-3000-000001000000}"/>
    <hyperlink ref="A18" location="'Övrig hälso- och sjukvård'!A1" display="Övrig hälso- och sjukvård" xr:uid="{00000000-0004-0000-3000-000002000000}"/>
    <hyperlink ref="A13" location="'Tandvård'!A1" display="Tandvård" xr:uid="{00000000-0004-0000-3000-000003000000}"/>
    <hyperlink ref="A12" location="'Specialiserad psykiatrisk vård'!A1" display="Specialiserad psykiatrisk vård" xr:uid="{00000000-0004-0000-3000-000004000000}"/>
    <hyperlink ref="A11" location="'Specialiserad somatisk vård'!A1" display="Specialiserad somatisk vård" xr:uid="{00000000-0004-0000-3000-000005000000}"/>
    <hyperlink ref="A10" location="'Vårdcentraler'!A1" display="Vårdcentraler" xr:uid="{00000000-0004-0000-3000-000006000000}"/>
    <hyperlink ref="A9" location="'Primärvård'!A1" display="Primärvård" xr:uid="{00000000-0004-0000-3000-000007000000}"/>
    <hyperlink ref="A8" location="'Vårdplatser'!A1" display="Vårdplatser" xr:uid="{00000000-0004-0000-3000-000008000000}"/>
    <hyperlink ref="A7" location="'Hälso- och sjukvård'!A1" display="Hälso- och sjukvård" xr:uid="{00000000-0004-0000-3000-000009000000}"/>
    <hyperlink ref="A6" location="'Kostnader och intäkter'!A1" display="Kostnader för" xr:uid="{00000000-0004-0000-3000-00000A000000}"/>
    <hyperlink ref="A5" location="'Regionernas ekonomi'!A1" display="Regionernas ekonomi" xr:uid="{00000000-0004-0000-3000-00000B000000}"/>
    <hyperlink ref="A21" location="'Trafik och infrastruktur'!A1" display="Trafik och infrastruktur, samt allmän regional utveckling" xr:uid="{00000000-0004-0000-3000-00000C000000}"/>
    <hyperlink ref="A22" location="'Utbildning och kultur'!A1" display="Utbildning och kultur" xr:uid="{00000000-0004-0000-3000-00000D000000}"/>
    <hyperlink ref="A4" location="Innehåll!A1" display="Innehåll" xr:uid="{00000000-0004-0000-3000-00000E000000}"/>
    <hyperlink ref="A14" location="'Tandvård 1'!A1" display="Tandvård 1" xr:uid="{ECB2EEC9-4334-435C-9955-27601EF017D9}"/>
    <hyperlink ref="A15" location="'Tandvård 2'!A1" display="Tandvård 2" xr:uid="{6FB8C328-8FDD-45E2-AC0F-975C78042488}"/>
    <hyperlink ref="A16" location="'Tandvård 3'!A1" display="Tandvård 3" xr:uid="{9AC146AB-E2F2-49FD-835C-CA44EA756EE8}"/>
    <hyperlink ref="A17" location="'Tandvård 4'!A1" display="Tandvård 4" xr:uid="{8F60548B-D3E2-46C8-BB49-904A964ED6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theme="9"/>
  </sheetPr>
  <dimension ref="A1:AA55"/>
  <sheetViews>
    <sheetView showGridLines="0" showRowColHeaders="0" workbookViewId="0"/>
  </sheetViews>
  <sheetFormatPr defaultRowHeight="16.5" x14ac:dyDescent="0.3"/>
  <cols>
    <col min="1" max="1" width="59.5" style="2" customWidth="1"/>
    <col min="3" max="3" width="62.375" customWidth="1"/>
    <col min="4" max="8" width="8.75" style="52" customWidth="1"/>
    <col min="9" max="14" width="8.75" customWidth="1"/>
    <col min="15" max="15" width="13.5" customWidth="1"/>
    <col min="16" max="16" width="19.5" customWidth="1"/>
  </cols>
  <sheetData>
    <row r="1" spans="1:16" ht="35.25" x14ac:dyDescent="0.5">
      <c r="A1" s="3" t="s">
        <v>0</v>
      </c>
      <c r="I1" s="1"/>
      <c r="J1" s="1"/>
      <c r="K1" s="1"/>
      <c r="L1" s="1"/>
      <c r="M1" s="1"/>
      <c r="N1" s="1"/>
    </row>
    <row r="2" spans="1:16" x14ac:dyDescent="0.3">
      <c r="A2" s="94"/>
      <c r="C2" s="4" t="s">
        <v>203</v>
      </c>
    </row>
    <row r="3" spans="1:16" x14ac:dyDescent="0.3">
      <c r="A3" s="94"/>
      <c r="C3" s="54"/>
      <c r="D3" s="55"/>
      <c r="E3" s="55"/>
      <c r="F3" s="55"/>
      <c r="G3" s="55"/>
      <c r="H3" s="55"/>
      <c r="I3" s="54"/>
      <c r="J3" s="54"/>
      <c r="K3" s="54"/>
      <c r="L3" s="54"/>
      <c r="M3" s="54"/>
      <c r="N3" s="54"/>
      <c r="O3" s="56"/>
      <c r="P3" s="56"/>
    </row>
    <row r="4" spans="1:16" s="53" customFormat="1" x14ac:dyDescent="0.3">
      <c r="A4" s="121" t="s">
        <v>14</v>
      </c>
      <c r="C4" s="166"/>
      <c r="D4" s="167"/>
      <c r="E4" s="167"/>
      <c r="F4" s="167"/>
      <c r="G4" s="167"/>
      <c r="H4" s="167"/>
      <c r="I4" s="167"/>
      <c r="J4" s="167"/>
      <c r="K4" s="167"/>
      <c r="L4" s="167"/>
      <c r="M4" s="167"/>
      <c r="N4" s="167"/>
      <c r="O4" s="168"/>
      <c r="P4" s="151" t="s">
        <v>474</v>
      </c>
    </row>
    <row r="5" spans="1:16" x14ac:dyDescent="0.3">
      <c r="A5" s="17" t="s">
        <v>0</v>
      </c>
      <c r="C5" s="166"/>
      <c r="D5" s="167"/>
      <c r="E5" s="167"/>
      <c r="F5" s="167"/>
      <c r="G5" s="167"/>
      <c r="H5" s="167"/>
      <c r="I5" s="167"/>
      <c r="J5" s="167"/>
      <c r="K5" s="167"/>
      <c r="L5" s="167"/>
      <c r="M5" s="167"/>
      <c r="N5" s="167"/>
      <c r="O5" s="151" t="s">
        <v>473</v>
      </c>
      <c r="P5" s="150" t="s">
        <v>475</v>
      </c>
    </row>
    <row r="6" spans="1:16" x14ac:dyDescent="0.3">
      <c r="A6" s="21" t="s">
        <v>152</v>
      </c>
      <c r="C6" s="146" t="s">
        <v>204</v>
      </c>
      <c r="D6" s="164">
        <v>2011</v>
      </c>
      <c r="E6" s="164" t="s">
        <v>81</v>
      </c>
      <c r="F6" s="164" t="s">
        <v>82</v>
      </c>
      <c r="G6" s="164" t="s">
        <v>61</v>
      </c>
      <c r="H6" s="164" t="s">
        <v>62</v>
      </c>
      <c r="I6" s="164" t="s">
        <v>63</v>
      </c>
      <c r="J6" s="164" t="s">
        <v>64</v>
      </c>
      <c r="K6" s="164" t="s">
        <v>65</v>
      </c>
      <c r="L6" s="164" t="s">
        <v>66</v>
      </c>
      <c r="M6" s="164" t="s">
        <v>435</v>
      </c>
      <c r="N6" s="164" t="s">
        <v>487</v>
      </c>
      <c r="O6" s="151" t="s">
        <v>488</v>
      </c>
      <c r="P6" s="151" t="s">
        <v>489</v>
      </c>
    </row>
    <row r="7" spans="1:16" x14ac:dyDescent="0.3">
      <c r="A7" s="21" t="s">
        <v>153</v>
      </c>
      <c r="C7" s="101" t="s">
        <v>188</v>
      </c>
      <c r="D7" s="58">
        <v>81288.471999999994</v>
      </c>
      <c r="E7" s="58">
        <v>84007.319576479989</v>
      </c>
      <c r="F7" s="58">
        <v>87249.317999999999</v>
      </c>
      <c r="G7" s="58">
        <v>90872.680744860016</v>
      </c>
      <c r="H7" s="58">
        <v>95042</v>
      </c>
      <c r="I7" s="58">
        <v>97995</v>
      </c>
      <c r="J7" s="58">
        <v>102534.72753802</v>
      </c>
      <c r="K7" s="58">
        <v>107602.32151616999</v>
      </c>
      <c r="L7" s="58">
        <v>112293.03199551995</v>
      </c>
      <c r="M7" s="58">
        <v>118334.64777189984</v>
      </c>
      <c r="N7" s="58">
        <v>123716.31083327495</v>
      </c>
      <c r="O7" s="110">
        <f>M7/$M$24</f>
        <v>0.2801456609594129</v>
      </c>
      <c r="P7" s="110">
        <f t="shared" ref="P7:P25" si="0">M7/$M$25</f>
        <v>0.28971568348803478</v>
      </c>
    </row>
    <row r="8" spans="1:16" x14ac:dyDescent="0.3">
      <c r="A8" s="22" t="s">
        <v>154</v>
      </c>
      <c r="C8" s="152" t="s">
        <v>189</v>
      </c>
      <c r="D8" s="153">
        <v>42445.459999999985</v>
      </c>
      <c r="E8" s="153">
        <v>44339.088553989997</v>
      </c>
      <c r="F8" s="153">
        <v>46336.512999999992</v>
      </c>
      <c r="G8" s="153">
        <v>48554.823591450004</v>
      </c>
      <c r="H8" s="153">
        <v>50786</v>
      </c>
      <c r="I8" s="153">
        <v>52893</v>
      </c>
      <c r="J8" s="153">
        <v>55243.243798030009</v>
      </c>
      <c r="K8" s="153">
        <v>60023.903967939979</v>
      </c>
      <c r="L8" s="153">
        <v>61638.193060230005</v>
      </c>
      <c r="M8" s="153">
        <v>59780.282620520025</v>
      </c>
      <c r="N8" s="153">
        <v>74467.587228225428</v>
      </c>
      <c r="O8" s="149">
        <f>M8/$M$24</f>
        <v>0.14152395010587027</v>
      </c>
      <c r="P8" s="149">
        <f t="shared" si="0"/>
        <v>0.14635853289474654</v>
      </c>
    </row>
    <row r="9" spans="1:16" x14ac:dyDescent="0.3">
      <c r="A9" s="21" t="s">
        <v>155</v>
      </c>
      <c r="C9" s="101" t="s">
        <v>184</v>
      </c>
      <c r="D9" s="58">
        <v>44089.318999999996</v>
      </c>
      <c r="E9" s="58">
        <v>49515.91399999999</v>
      </c>
      <c r="F9" s="58">
        <v>51951.978999999999</v>
      </c>
      <c r="G9" s="58">
        <v>54760.317186380009</v>
      </c>
      <c r="H9" s="58">
        <v>59320</v>
      </c>
      <c r="I9" s="58">
        <v>62350</v>
      </c>
      <c r="J9" s="58">
        <v>66583.843510990002</v>
      </c>
      <c r="K9" s="58">
        <v>71373.103728610004</v>
      </c>
      <c r="L9" s="58">
        <v>79037.405405259968</v>
      </c>
      <c r="M9" s="58">
        <v>81199.972465089988</v>
      </c>
      <c r="N9" s="58">
        <v>85707.101063059992</v>
      </c>
      <c r="O9" s="110">
        <f t="shared" ref="O9:O25" si="1">M9/$M$24</f>
        <v>0.19223296291012867</v>
      </c>
      <c r="P9" s="110">
        <f t="shared" si="0"/>
        <v>0.19879981024052584</v>
      </c>
    </row>
    <row r="10" spans="1:16" x14ac:dyDescent="0.3">
      <c r="A10" s="17" t="s">
        <v>2</v>
      </c>
      <c r="C10" s="154" t="s">
        <v>201</v>
      </c>
      <c r="D10" s="155">
        <v>8687.9289999999983</v>
      </c>
      <c r="E10" s="155">
        <v>9204.9054480214854</v>
      </c>
      <c r="F10" s="155">
        <v>9119.4549999999981</v>
      </c>
      <c r="G10" s="155">
        <v>9423.6986542800005</v>
      </c>
      <c r="H10" s="155">
        <v>9953</v>
      </c>
      <c r="I10" s="155">
        <v>10691</v>
      </c>
      <c r="J10" s="155">
        <v>11119.376412095324</v>
      </c>
      <c r="K10" s="155">
        <v>12173</v>
      </c>
      <c r="L10" s="155">
        <v>13403.949794962211</v>
      </c>
      <c r="M10" s="155">
        <v>13953.044403779961</v>
      </c>
      <c r="N10" s="155">
        <v>14617.834237407256</v>
      </c>
      <c r="O10" s="156">
        <f t="shared" si="1"/>
        <v>3.3032462769717996E-2</v>
      </c>
      <c r="P10" s="156">
        <f t="shared" si="0"/>
        <v>3.4160880792683077E-2</v>
      </c>
    </row>
    <row r="11" spans="1:16" x14ac:dyDescent="0.3">
      <c r="A11" s="17" t="s">
        <v>4</v>
      </c>
      <c r="C11" s="101" t="s">
        <v>185</v>
      </c>
      <c r="D11" s="58">
        <v>17272.942999999999</v>
      </c>
      <c r="E11" s="58">
        <v>19694.547999999999</v>
      </c>
      <c r="F11" s="58">
        <v>20855.418000000005</v>
      </c>
      <c r="G11" s="58">
        <v>22489.876028280007</v>
      </c>
      <c r="H11" s="58">
        <v>23149</v>
      </c>
      <c r="I11" s="58">
        <v>25003</v>
      </c>
      <c r="J11" s="58">
        <v>26492.545510799995</v>
      </c>
      <c r="K11" s="58">
        <v>25989.19418079</v>
      </c>
      <c r="L11" s="58">
        <v>27061.319106999999</v>
      </c>
      <c r="M11" s="58">
        <v>28927.390696989998</v>
      </c>
      <c r="N11" s="58">
        <v>32106.753836530002</v>
      </c>
      <c r="O11" s="110">
        <f t="shared" si="1"/>
        <v>6.8482757495170493E-2</v>
      </c>
      <c r="P11" s="110">
        <f t="shared" si="0"/>
        <v>7.0822188810317238E-2</v>
      </c>
    </row>
    <row r="12" spans="1:16" x14ac:dyDescent="0.3">
      <c r="A12" s="17" t="s">
        <v>6</v>
      </c>
      <c r="C12" s="154" t="s">
        <v>191</v>
      </c>
      <c r="D12" s="155">
        <v>10223.569</v>
      </c>
      <c r="E12" s="155">
        <v>12150.272999999997</v>
      </c>
      <c r="F12" s="155">
        <v>12765.419000000002</v>
      </c>
      <c r="G12" s="155">
        <v>13837.007524999999</v>
      </c>
      <c r="H12" s="155">
        <v>14650</v>
      </c>
      <c r="I12" s="155">
        <v>15639</v>
      </c>
      <c r="J12" s="155">
        <v>16131.217116399999</v>
      </c>
      <c r="K12" s="155">
        <v>16148</v>
      </c>
      <c r="L12" s="155">
        <v>16574.192172860003</v>
      </c>
      <c r="M12" s="155">
        <v>18141.502493749995</v>
      </c>
      <c r="N12" s="155">
        <v>18366.007999999998</v>
      </c>
      <c r="O12" s="156">
        <f t="shared" si="1"/>
        <v>4.2948226091017117E-2</v>
      </c>
      <c r="P12" s="156">
        <f t="shared" si="0"/>
        <v>4.4415375322769554E-2</v>
      </c>
    </row>
    <row r="13" spans="1:16" x14ac:dyDescent="0.3">
      <c r="A13" s="17" t="s">
        <v>8</v>
      </c>
      <c r="C13" s="101" t="s">
        <v>186</v>
      </c>
      <c r="D13" s="58">
        <v>42687.334999999992</v>
      </c>
      <c r="E13" s="58">
        <v>43275.608999999982</v>
      </c>
      <c r="F13" s="58">
        <v>43241.396000000022</v>
      </c>
      <c r="G13" s="58">
        <v>44872.430350379997</v>
      </c>
      <c r="H13" s="58">
        <v>47080</v>
      </c>
      <c r="I13" s="58">
        <v>49960</v>
      </c>
      <c r="J13" s="58">
        <v>50791.869869150018</v>
      </c>
      <c r="K13" s="58">
        <v>53647.022095829991</v>
      </c>
      <c r="L13" s="58">
        <v>55528.21513611004</v>
      </c>
      <c r="M13" s="58">
        <v>61304.383849820006</v>
      </c>
      <c r="N13" s="58">
        <v>63193.245977285667</v>
      </c>
      <c r="O13" s="110">
        <f t="shared" si="1"/>
        <v>0.14513211013584154</v>
      </c>
      <c r="P13" s="110">
        <f t="shared" si="0"/>
        <v>0.15008995084938256</v>
      </c>
    </row>
    <row r="14" spans="1:16" x14ac:dyDescent="0.3">
      <c r="A14" s="17" t="s">
        <v>10</v>
      </c>
      <c r="C14" s="157" t="s">
        <v>192</v>
      </c>
      <c r="D14" s="155">
        <v>35829.243999999999</v>
      </c>
      <c r="E14" s="155">
        <v>35405.295999999988</v>
      </c>
      <c r="F14" s="155">
        <v>35260.553000000022</v>
      </c>
      <c r="G14" s="155">
        <v>36925.157772160004</v>
      </c>
      <c r="H14" s="155">
        <v>39047</v>
      </c>
      <c r="I14" s="155">
        <v>41733</v>
      </c>
      <c r="J14" s="155">
        <v>42289.572448020001</v>
      </c>
      <c r="K14" s="155">
        <v>44570.341846559997</v>
      </c>
      <c r="L14" s="155">
        <v>46741.981586220027</v>
      </c>
      <c r="M14" s="155">
        <v>50789.417833679996</v>
      </c>
      <c r="N14" s="155">
        <v>53292.275268524987</v>
      </c>
      <c r="O14" s="156">
        <f t="shared" si="1"/>
        <v>0.12023896041154912</v>
      </c>
      <c r="P14" s="156">
        <f t="shared" si="0"/>
        <v>0.1243464292048042</v>
      </c>
    </row>
    <row r="15" spans="1:16" x14ac:dyDescent="0.3">
      <c r="A15" s="17" t="s">
        <v>12</v>
      </c>
      <c r="C15" s="160" t="s">
        <v>193</v>
      </c>
      <c r="D15" s="99">
        <v>21117.234</v>
      </c>
      <c r="E15" s="99">
        <v>20074.162</v>
      </c>
      <c r="F15" s="99">
        <v>19675.053999999996</v>
      </c>
      <c r="G15" s="99">
        <v>20005.657788280001</v>
      </c>
      <c r="H15" s="99">
        <v>21106</v>
      </c>
      <c r="I15" s="99">
        <v>22418</v>
      </c>
      <c r="J15" s="99">
        <v>22735.129253530002</v>
      </c>
      <c r="K15" s="99">
        <v>24094.858735149999</v>
      </c>
      <c r="L15" s="99">
        <v>24676.111146339998</v>
      </c>
      <c r="M15" s="99">
        <v>27001.83076144</v>
      </c>
      <c r="N15" s="99">
        <v>28117.140401143632</v>
      </c>
      <c r="O15" s="106">
        <f t="shared" si="1"/>
        <v>6.3924183391823944E-2</v>
      </c>
      <c r="P15" s="106">
        <f t="shared" si="0"/>
        <v>6.6107889800441647E-2</v>
      </c>
    </row>
    <row r="16" spans="1:16" x14ac:dyDescent="0.3">
      <c r="A16" s="17" t="s">
        <v>13</v>
      </c>
      <c r="C16" s="152" t="s">
        <v>187</v>
      </c>
      <c r="D16" s="153">
        <v>30983.946999999996</v>
      </c>
      <c r="E16" s="153">
        <v>31857.479917319986</v>
      </c>
      <c r="F16" s="153">
        <v>33643.015000000021</v>
      </c>
      <c r="G16" s="153">
        <v>35564.345738569988</v>
      </c>
      <c r="H16" s="153">
        <v>38142</v>
      </c>
      <c r="I16" s="153">
        <v>40889</v>
      </c>
      <c r="J16" s="153">
        <v>41986</v>
      </c>
      <c r="K16" s="153">
        <v>44060.029861969982</v>
      </c>
      <c r="L16" s="153">
        <v>45063.487683869695</v>
      </c>
      <c r="M16" s="153">
        <v>47725.69209203661</v>
      </c>
      <c r="N16" s="153">
        <v>52797.655846210611</v>
      </c>
      <c r="O16" s="149">
        <f t="shared" si="1"/>
        <v>0.11298589050301751</v>
      </c>
      <c r="P16" s="149">
        <f t="shared" si="0"/>
        <v>0.11684558803974623</v>
      </c>
    </row>
    <row r="17" spans="1:27" x14ac:dyDescent="0.3">
      <c r="A17" s="17" t="s">
        <v>1</v>
      </c>
      <c r="C17" s="161" t="s">
        <v>194</v>
      </c>
      <c r="D17" s="99">
        <v>8205.4740000000002</v>
      </c>
      <c r="E17" s="99">
        <v>8749.0809999999947</v>
      </c>
      <c r="F17" s="99">
        <v>9365.6139999999959</v>
      </c>
      <c r="G17" s="99">
        <v>9915.0755922200024</v>
      </c>
      <c r="H17" s="99">
        <v>11666</v>
      </c>
      <c r="I17" s="99">
        <v>12468</v>
      </c>
      <c r="J17" s="99">
        <v>13047</v>
      </c>
      <c r="K17" s="99">
        <v>13626</v>
      </c>
      <c r="L17" s="99">
        <v>13182.960025109989</v>
      </c>
      <c r="M17" s="99">
        <v>14367.428328260008</v>
      </c>
      <c r="N17" s="99">
        <v>17751.088775468681</v>
      </c>
      <c r="O17" s="106">
        <f t="shared" si="1"/>
        <v>3.4013476028304679E-2</v>
      </c>
      <c r="P17" s="106">
        <f t="shared" si="0"/>
        <v>3.5175406328252376E-2</v>
      </c>
    </row>
    <row r="18" spans="1:27" x14ac:dyDescent="0.3">
      <c r="A18" s="17" t="s">
        <v>3</v>
      </c>
      <c r="C18" s="154" t="s">
        <v>190</v>
      </c>
      <c r="D18" s="155">
        <v>628.50399999999991</v>
      </c>
      <c r="E18" s="155">
        <v>698.13266389000012</v>
      </c>
      <c r="F18" s="155">
        <v>783.34100000000001</v>
      </c>
      <c r="G18" s="155">
        <v>806.76286922999998</v>
      </c>
      <c r="H18" s="155">
        <v>885</v>
      </c>
      <c r="I18" s="155">
        <v>945</v>
      </c>
      <c r="J18" s="155">
        <v>904.90982600000007</v>
      </c>
      <c r="K18" s="155">
        <v>1056</v>
      </c>
      <c r="L18" s="155">
        <v>1124.0259862599999</v>
      </c>
      <c r="M18" s="155">
        <v>1136.4733289200001</v>
      </c>
      <c r="N18" s="155">
        <v>1251.7546255059065</v>
      </c>
      <c r="O18" s="156">
        <f t="shared" si="1"/>
        <v>2.6904890316379582E-3</v>
      </c>
      <c r="P18" s="156">
        <f t="shared" si="0"/>
        <v>2.7823985067217637E-3</v>
      </c>
    </row>
    <row r="19" spans="1:27" x14ac:dyDescent="0.3">
      <c r="A19" s="17" t="s">
        <v>5</v>
      </c>
      <c r="C19" s="101" t="s">
        <v>195</v>
      </c>
      <c r="D19" s="58">
        <v>91.87700000000001</v>
      </c>
      <c r="E19" s="58">
        <v>218.32900000000001</v>
      </c>
      <c r="F19" s="58">
        <v>176.52199999999999</v>
      </c>
      <c r="G19" s="58">
        <v>347.19955433000001</v>
      </c>
      <c r="H19" s="58">
        <v>185</v>
      </c>
      <c r="I19" s="58">
        <v>263</v>
      </c>
      <c r="J19" s="58">
        <v>247.91133219</v>
      </c>
      <c r="K19" s="58">
        <v>439.99214283000003</v>
      </c>
      <c r="L19" s="58">
        <v>238.56491706999998</v>
      </c>
      <c r="M19" s="58">
        <v>646.25377520000006</v>
      </c>
      <c r="N19" s="58">
        <v>1647.6915022521048</v>
      </c>
      <c r="O19" s="110">
        <f t="shared" si="1"/>
        <v>1.529942366076079E-3</v>
      </c>
      <c r="P19" s="110">
        <f t="shared" si="0"/>
        <v>1.5822065448632793E-3</v>
      </c>
    </row>
    <row r="20" spans="1:27" x14ac:dyDescent="0.3">
      <c r="A20" s="17" t="s">
        <v>7</v>
      </c>
      <c r="C20" s="158" t="s">
        <v>196</v>
      </c>
      <c r="D20" s="165">
        <f>D22-D21</f>
        <v>261262.96600000001</v>
      </c>
      <c r="E20" s="165">
        <f t="shared" ref="E20:N20" si="2">E22-E21</f>
        <v>274249.46399999998</v>
      </c>
      <c r="F20" s="165">
        <f t="shared" si="2"/>
        <v>284937.75</v>
      </c>
      <c r="G20" s="165">
        <f t="shared" si="2"/>
        <v>299051.22416460002</v>
      </c>
      <c r="H20" s="165">
        <f t="shared" si="2"/>
        <v>315560</v>
      </c>
      <c r="I20" s="165">
        <f t="shared" si="2"/>
        <v>331225</v>
      </c>
      <c r="J20" s="165">
        <f t="shared" si="2"/>
        <v>345911.58672994998</v>
      </c>
      <c r="K20" s="165">
        <f t="shared" si="2"/>
        <v>365347.47747670999</v>
      </c>
      <c r="L20" s="165">
        <f t="shared" si="2"/>
        <v>383291.10768308002</v>
      </c>
      <c r="M20" s="165">
        <f t="shared" si="2"/>
        <v>402119.97607362998</v>
      </c>
      <c r="N20" s="165">
        <f t="shared" si="2"/>
        <v>436291.9347686508</v>
      </c>
      <c r="O20" s="159">
        <f t="shared" si="1"/>
        <v>0.95197956476176826</v>
      </c>
      <c r="P20" s="159">
        <f t="shared" si="0"/>
        <v>0.98450002519066537</v>
      </c>
    </row>
    <row r="21" spans="1:27" x14ac:dyDescent="0.3">
      <c r="A21" s="17" t="s">
        <v>9</v>
      </c>
      <c r="C21" s="101" t="s">
        <v>197</v>
      </c>
      <c r="D21" s="58">
        <v>7499.0339999999997</v>
      </c>
      <c r="E21" s="58">
        <v>7884.5360000000001</v>
      </c>
      <c r="F21" s="58">
        <v>8345.25</v>
      </c>
      <c r="G21" s="58">
        <v>8717.7758353999998</v>
      </c>
      <c r="H21" s="58">
        <v>9099</v>
      </c>
      <c r="I21" s="58">
        <v>9692</v>
      </c>
      <c r="J21" s="58">
        <v>10341.413270049999</v>
      </c>
      <c r="K21" s="58">
        <v>11035.522523289999</v>
      </c>
      <c r="L21" s="58">
        <v>12131.892316919999</v>
      </c>
      <c r="M21" s="58">
        <v>12977.023926369999</v>
      </c>
      <c r="N21" s="58">
        <v>13954.065231349201</v>
      </c>
      <c r="O21" s="110">
        <f t="shared" si="1"/>
        <v>3.0721830111386253E-2</v>
      </c>
      <c r="P21" s="110">
        <f t="shared" si="0"/>
        <v>3.1771314887554379E-2</v>
      </c>
    </row>
    <row r="22" spans="1:27" x14ac:dyDescent="0.3">
      <c r="A22" s="119" t="s">
        <v>11</v>
      </c>
      <c r="C22" s="158" t="s">
        <v>198</v>
      </c>
      <c r="D22" s="143">
        <v>268762</v>
      </c>
      <c r="E22" s="143">
        <v>282134</v>
      </c>
      <c r="F22" s="143">
        <v>293283</v>
      </c>
      <c r="G22" s="143">
        <v>307769</v>
      </c>
      <c r="H22" s="143">
        <v>324659</v>
      </c>
      <c r="I22" s="143">
        <v>340917</v>
      </c>
      <c r="J22" s="143">
        <v>356253</v>
      </c>
      <c r="K22" s="143">
        <v>376383</v>
      </c>
      <c r="L22" s="143">
        <v>395423</v>
      </c>
      <c r="M22" s="143">
        <v>415097</v>
      </c>
      <c r="N22" s="143">
        <v>450246</v>
      </c>
      <c r="O22" s="159">
        <f t="shared" si="1"/>
        <v>0.98270139487315467</v>
      </c>
      <c r="P22" s="159">
        <f t="shared" si="0"/>
        <v>1.0162713400782197</v>
      </c>
    </row>
    <row r="23" spans="1:27" x14ac:dyDescent="0.3">
      <c r="A23" s="120"/>
      <c r="C23" s="101" t="s">
        <v>199</v>
      </c>
      <c r="D23" s="27">
        <v>9011</v>
      </c>
      <c r="E23" s="27">
        <v>3823</v>
      </c>
      <c r="F23" s="27">
        <v>11595</v>
      </c>
      <c r="G23" s="27">
        <v>1863</v>
      </c>
      <c r="H23" s="27">
        <v>3159</v>
      </c>
      <c r="I23" s="27">
        <v>2444</v>
      </c>
      <c r="J23" s="27">
        <v>4356</v>
      </c>
      <c r="K23" s="27">
        <v>5329</v>
      </c>
      <c r="L23" s="27">
        <v>6278</v>
      </c>
      <c r="M23" s="27">
        <v>7307</v>
      </c>
      <c r="N23" s="27">
        <v>5363</v>
      </c>
      <c r="O23" s="110">
        <f t="shared" si="1"/>
        <v>1.729860512684539E-2</v>
      </c>
      <c r="P23" s="110">
        <f t="shared" si="0"/>
        <v>1.7889540714463251E-2</v>
      </c>
    </row>
    <row r="24" spans="1:27" x14ac:dyDescent="0.3">
      <c r="A24" s="120"/>
      <c r="C24" s="158" t="s">
        <v>200</v>
      </c>
      <c r="D24" s="143">
        <f>D22+D23</f>
        <v>277773</v>
      </c>
      <c r="E24" s="143">
        <f t="shared" ref="E24:M24" si="3">E22+E23</f>
        <v>285957</v>
      </c>
      <c r="F24" s="143">
        <f t="shared" si="3"/>
        <v>304878</v>
      </c>
      <c r="G24" s="143">
        <f t="shared" si="3"/>
        <v>309632</v>
      </c>
      <c r="H24" s="143">
        <f t="shared" si="3"/>
        <v>327818</v>
      </c>
      <c r="I24" s="143">
        <f t="shared" si="3"/>
        <v>343361</v>
      </c>
      <c r="J24" s="143">
        <f t="shared" si="3"/>
        <v>360609</v>
      </c>
      <c r="K24" s="143">
        <f t="shared" si="3"/>
        <v>381712</v>
      </c>
      <c r="L24" s="143">
        <f t="shared" si="3"/>
        <v>401701</v>
      </c>
      <c r="M24" s="143">
        <f t="shared" si="3"/>
        <v>422404</v>
      </c>
      <c r="N24" s="143">
        <f>N22+N23</f>
        <v>455609</v>
      </c>
      <c r="O24" s="159">
        <f t="shared" si="1"/>
        <v>1</v>
      </c>
      <c r="P24" s="159">
        <f t="shared" si="0"/>
        <v>1.034160880792683</v>
      </c>
    </row>
    <row r="25" spans="1:27" x14ac:dyDescent="0.3">
      <c r="A25" s="120"/>
      <c r="C25" s="163" t="s">
        <v>202</v>
      </c>
      <c r="D25" s="99">
        <f>D24-D10</f>
        <v>269085.071</v>
      </c>
      <c r="E25" s="99">
        <f t="shared" ref="E25:M25" si="4">E24-E10</f>
        <v>276752.09455197852</v>
      </c>
      <c r="F25" s="99">
        <f t="shared" si="4"/>
        <v>295758.54499999998</v>
      </c>
      <c r="G25" s="99">
        <f t="shared" si="4"/>
        <v>300208.30134572001</v>
      </c>
      <c r="H25" s="99">
        <f t="shared" si="4"/>
        <v>317865</v>
      </c>
      <c r="I25" s="99">
        <f t="shared" si="4"/>
        <v>332670</v>
      </c>
      <c r="J25" s="99">
        <f t="shared" si="4"/>
        <v>349489.62358790467</v>
      </c>
      <c r="K25" s="99">
        <f t="shared" si="4"/>
        <v>369539</v>
      </c>
      <c r="L25" s="99">
        <f t="shared" si="4"/>
        <v>388297.05020503781</v>
      </c>
      <c r="M25" s="99">
        <f t="shared" si="4"/>
        <v>408450.95559622004</v>
      </c>
      <c r="N25" s="99">
        <f>N24-N10</f>
        <v>440991.16576259275</v>
      </c>
      <c r="O25" s="106">
        <f t="shared" si="1"/>
        <v>0.96696753723028195</v>
      </c>
      <c r="P25" s="106">
        <f t="shared" si="0"/>
        <v>1</v>
      </c>
      <c r="AA25" s="49"/>
    </row>
    <row r="26" spans="1:27" x14ac:dyDescent="0.3">
      <c r="A26" s="120"/>
      <c r="C26" s="42" t="s">
        <v>377</v>
      </c>
    </row>
    <row r="27" spans="1:27" x14ac:dyDescent="0.3">
      <c r="A27" s="120"/>
      <c r="D27"/>
      <c r="E27"/>
      <c r="F27"/>
      <c r="G27"/>
      <c r="H27"/>
    </row>
    <row r="28" spans="1:27" x14ac:dyDescent="0.3">
      <c r="A28" s="120"/>
      <c r="C28" s="32"/>
      <c r="D28" s="32"/>
      <c r="E28" s="32"/>
      <c r="F28" s="32"/>
      <c r="G28" s="32"/>
      <c r="H28" s="32"/>
      <c r="I28" s="32"/>
      <c r="J28" s="32"/>
      <c r="K28" s="32"/>
    </row>
    <row r="29" spans="1:27" x14ac:dyDescent="0.3">
      <c r="A29" s="120"/>
      <c r="C29" s="32"/>
      <c r="D29" s="35"/>
      <c r="E29" s="32"/>
      <c r="F29" s="32"/>
      <c r="G29" s="32"/>
      <c r="H29" s="32"/>
      <c r="I29" s="32"/>
      <c r="J29" s="32"/>
      <c r="K29" s="32"/>
    </row>
    <row r="30" spans="1:27" x14ac:dyDescent="0.3">
      <c r="A30" s="120"/>
      <c r="C30" s="35"/>
      <c r="D30" s="35"/>
      <c r="E30" s="35"/>
      <c r="F30" s="129"/>
      <c r="G30" s="35"/>
      <c r="H30" s="35"/>
      <c r="I30" s="35"/>
      <c r="J30" s="35"/>
      <c r="K30" s="35"/>
      <c r="L30" s="1"/>
      <c r="M30" s="1"/>
      <c r="N30" s="1"/>
      <c r="O30" s="1"/>
    </row>
    <row r="31" spans="1:27" x14ac:dyDescent="0.3">
      <c r="A31" s="120"/>
      <c r="C31" s="32"/>
      <c r="D31" s="35"/>
      <c r="E31" s="35"/>
      <c r="F31" s="139"/>
      <c r="G31" s="35"/>
      <c r="H31" s="35"/>
      <c r="I31" s="35"/>
      <c r="J31" s="35"/>
      <c r="K31" s="35"/>
      <c r="L31" s="1"/>
      <c r="M31" s="1"/>
      <c r="N31" s="1"/>
      <c r="O31" s="1"/>
    </row>
    <row r="32" spans="1:27" x14ac:dyDescent="0.3">
      <c r="A32" s="120"/>
      <c r="C32" s="32"/>
      <c r="D32" s="35"/>
      <c r="E32" s="35"/>
      <c r="F32" s="35"/>
      <c r="G32" s="35"/>
      <c r="H32" s="35"/>
      <c r="I32" s="35"/>
      <c r="J32" s="35"/>
      <c r="K32" s="35"/>
      <c r="L32" s="1"/>
      <c r="M32" s="1"/>
      <c r="N32" s="1"/>
      <c r="O32" s="1"/>
    </row>
    <row r="33" spans="1:15" x14ac:dyDescent="0.3">
      <c r="A33" s="120"/>
      <c r="C33" s="32"/>
      <c r="D33" s="35"/>
      <c r="E33" s="35"/>
      <c r="F33" s="35"/>
      <c r="G33" s="35"/>
      <c r="H33" s="35"/>
      <c r="I33" s="35"/>
      <c r="J33" s="35"/>
      <c r="K33" s="35"/>
      <c r="L33" s="1"/>
      <c r="M33" s="1"/>
      <c r="N33" s="1"/>
      <c r="O33" s="1"/>
    </row>
    <row r="34" spans="1:15" x14ac:dyDescent="0.3">
      <c r="A34" s="120"/>
      <c r="C34" s="32"/>
      <c r="D34" s="35"/>
      <c r="E34" s="35"/>
      <c r="F34" s="35"/>
      <c r="G34" s="35"/>
      <c r="H34" s="35"/>
      <c r="I34" s="35"/>
      <c r="J34" s="35"/>
      <c r="K34" s="35"/>
      <c r="L34" s="1"/>
      <c r="M34" s="1"/>
      <c r="N34" s="1"/>
      <c r="O34" s="1"/>
    </row>
    <row r="35" spans="1:15" x14ac:dyDescent="0.3">
      <c r="C35" s="32"/>
      <c r="D35" s="35"/>
      <c r="E35" s="35"/>
      <c r="F35" s="35"/>
      <c r="G35" s="35"/>
      <c r="H35" s="35"/>
      <c r="I35" s="35"/>
      <c r="J35" s="35"/>
      <c r="K35" s="35"/>
      <c r="L35" s="1"/>
      <c r="M35" s="1"/>
      <c r="N35" s="1"/>
      <c r="O35" s="1"/>
    </row>
    <row r="36" spans="1:15" x14ac:dyDescent="0.3">
      <c r="C36" s="32"/>
      <c r="D36" s="35"/>
      <c r="E36" s="35"/>
      <c r="F36" s="35"/>
      <c r="G36" s="35"/>
      <c r="H36" s="35"/>
      <c r="I36" s="35"/>
      <c r="J36" s="35"/>
      <c r="K36" s="35"/>
      <c r="L36" s="1"/>
      <c r="M36" s="1"/>
      <c r="N36" s="1"/>
      <c r="O36" s="1"/>
    </row>
    <row r="37" spans="1:15" x14ac:dyDescent="0.3">
      <c r="C37" s="140"/>
      <c r="D37" s="35"/>
      <c r="E37" s="35"/>
      <c r="F37" s="35"/>
      <c r="G37" s="35"/>
      <c r="H37" s="35"/>
      <c r="I37" s="35"/>
      <c r="J37" s="35"/>
      <c r="K37" s="35"/>
      <c r="L37" s="1"/>
      <c r="M37" s="1"/>
      <c r="N37" s="1"/>
      <c r="O37" s="1"/>
    </row>
    <row r="38" spans="1:15" x14ac:dyDescent="0.3">
      <c r="C38" s="52"/>
      <c r="D38" s="1"/>
      <c r="E38" s="1"/>
      <c r="F38" s="1"/>
      <c r="G38" s="1"/>
      <c r="H38" s="1"/>
      <c r="I38" s="1"/>
      <c r="J38" s="1"/>
      <c r="K38" s="1"/>
      <c r="L38" s="1"/>
      <c r="M38" s="1"/>
      <c r="N38" s="1"/>
      <c r="O38" s="1"/>
    </row>
    <row r="39" spans="1:15" x14ac:dyDescent="0.3">
      <c r="C39" s="52"/>
      <c r="D39" s="1"/>
      <c r="E39" s="1"/>
      <c r="F39" s="1"/>
      <c r="G39" s="1"/>
      <c r="H39" s="1"/>
      <c r="I39" s="1"/>
      <c r="J39" s="1"/>
      <c r="K39" s="1"/>
      <c r="L39" s="1"/>
      <c r="M39" s="1"/>
      <c r="N39" s="1"/>
      <c r="O39" s="1"/>
    </row>
    <row r="40" spans="1:15" x14ac:dyDescent="0.3">
      <c r="C40" s="52"/>
      <c r="D40" s="1"/>
      <c r="E40" s="1"/>
      <c r="F40" s="1"/>
      <c r="G40" s="1"/>
      <c r="H40" s="1"/>
      <c r="I40" s="1"/>
      <c r="J40" s="1"/>
      <c r="K40" s="1"/>
      <c r="L40" s="1"/>
      <c r="M40" s="1"/>
      <c r="N40" s="1"/>
      <c r="O40" s="1"/>
    </row>
    <row r="41" spans="1:15" x14ac:dyDescent="0.3">
      <c r="D41" s="138"/>
      <c r="E41" s="138"/>
      <c r="F41" s="138"/>
      <c r="G41" s="138"/>
      <c r="H41" s="138"/>
      <c r="I41" s="138"/>
      <c r="J41" s="138"/>
      <c r="K41" s="138"/>
      <c r="L41" s="138"/>
      <c r="M41" s="138"/>
      <c r="N41" s="138"/>
    </row>
    <row r="42" spans="1:15" x14ac:dyDescent="0.3">
      <c r="D42" s="138"/>
      <c r="E42" s="138"/>
      <c r="F42" s="138"/>
      <c r="G42" s="138"/>
      <c r="H42" s="138"/>
      <c r="I42" s="138"/>
      <c r="J42" s="138"/>
      <c r="K42" s="138"/>
      <c r="L42" s="138"/>
      <c r="M42" s="138"/>
      <c r="N42" s="138"/>
    </row>
    <row r="43" spans="1:15" x14ac:dyDescent="0.3">
      <c r="D43" s="138"/>
      <c r="E43" s="138"/>
      <c r="F43" s="138"/>
      <c r="G43" s="138"/>
      <c r="H43" s="138"/>
      <c r="I43" s="138"/>
      <c r="J43" s="138"/>
      <c r="K43" s="138"/>
      <c r="L43" s="138"/>
      <c r="M43" s="138"/>
      <c r="N43" s="138"/>
    </row>
    <row r="44" spans="1:15" x14ac:dyDescent="0.3">
      <c r="D44" s="138"/>
      <c r="E44" s="138"/>
      <c r="F44" s="138"/>
      <c r="G44" s="138"/>
      <c r="H44" s="138"/>
      <c r="I44" s="138"/>
      <c r="J44" s="138"/>
      <c r="K44" s="138"/>
      <c r="L44" s="138"/>
      <c r="M44" s="138"/>
      <c r="N44" s="138"/>
    </row>
    <row r="45" spans="1:15" x14ac:dyDescent="0.3">
      <c r="D45" s="138"/>
      <c r="E45" s="138"/>
      <c r="F45" s="138"/>
      <c r="G45" s="138"/>
      <c r="H45" s="138"/>
      <c r="I45" s="138"/>
      <c r="J45" s="138"/>
      <c r="K45" s="138"/>
      <c r="L45" s="138"/>
      <c r="M45" s="138"/>
      <c r="N45" s="138"/>
    </row>
    <row r="46" spans="1:15" x14ac:dyDescent="0.3">
      <c r="D46" s="138"/>
      <c r="E46" s="138"/>
      <c r="F46" s="138"/>
      <c r="G46" s="138"/>
      <c r="H46" s="138"/>
      <c r="I46" s="138"/>
      <c r="J46" s="138"/>
      <c r="K46" s="138"/>
      <c r="L46" s="138"/>
      <c r="M46" s="138"/>
      <c r="N46" s="138"/>
    </row>
    <row r="47" spans="1:15" x14ac:dyDescent="0.3">
      <c r="D47" s="138"/>
      <c r="E47" s="138"/>
      <c r="F47" s="138"/>
      <c r="G47" s="138"/>
      <c r="H47" s="138"/>
      <c r="I47" s="138"/>
      <c r="J47" s="138"/>
      <c r="K47" s="138"/>
      <c r="L47" s="138"/>
      <c r="M47" s="138"/>
      <c r="N47" s="138"/>
    </row>
    <row r="48" spans="1:15" x14ac:dyDescent="0.3">
      <c r="D48" s="138"/>
      <c r="E48" s="138"/>
      <c r="F48" s="138"/>
      <c r="G48" s="138"/>
      <c r="H48" s="138"/>
      <c r="I48" s="138"/>
      <c r="J48" s="138"/>
      <c r="K48" s="138"/>
      <c r="L48" s="138"/>
      <c r="M48" s="138"/>
      <c r="N48" s="138"/>
    </row>
    <row r="49" spans="4:15" x14ac:dyDescent="0.3">
      <c r="D49" s="138"/>
      <c r="E49" s="138"/>
      <c r="F49" s="138"/>
      <c r="G49" s="138"/>
      <c r="H49" s="138"/>
      <c r="I49" s="138"/>
      <c r="J49" s="138"/>
      <c r="K49" s="138"/>
      <c r="L49" s="138"/>
      <c r="M49" s="138"/>
      <c r="N49" s="138"/>
    </row>
    <row r="50" spans="4:15" x14ac:dyDescent="0.3">
      <c r="D50" s="138"/>
      <c r="E50" s="1"/>
      <c r="F50" s="1"/>
      <c r="G50" s="1"/>
      <c r="H50" s="1"/>
      <c r="I50" s="1"/>
      <c r="J50" s="1"/>
      <c r="K50" s="1"/>
      <c r="L50" s="1"/>
      <c r="M50" s="1"/>
      <c r="N50" s="1"/>
      <c r="O50" s="1"/>
    </row>
    <row r="51" spans="4:15" x14ac:dyDescent="0.3">
      <c r="E51"/>
      <c r="F51"/>
      <c r="G51"/>
      <c r="H51"/>
    </row>
    <row r="52" spans="4:15" x14ac:dyDescent="0.3">
      <c r="E52"/>
      <c r="F52"/>
      <c r="G52"/>
      <c r="H52"/>
    </row>
    <row r="53" spans="4:15" x14ac:dyDescent="0.3">
      <c r="E53"/>
      <c r="F53"/>
      <c r="G53"/>
      <c r="H53"/>
    </row>
    <row r="54" spans="4:15" x14ac:dyDescent="0.3">
      <c r="E54"/>
      <c r="F54"/>
      <c r="G54"/>
      <c r="H54"/>
    </row>
    <row r="55" spans="4:15" x14ac:dyDescent="0.3">
      <c r="E55"/>
      <c r="F55"/>
      <c r="G55"/>
      <c r="H55"/>
    </row>
  </sheetData>
  <hyperlinks>
    <hyperlink ref="A20" location="'Regional utveckling'!A1" display="Regional utveckling" xr:uid="{00000000-0004-0000-0400-000000000000}"/>
    <hyperlink ref="A19" location="'Läkemedel'!A1" display="Läkemedel" xr:uid="{00000000-0004-0000-0400-000001000000}"/>
    <hyperlink ref="A18" location="'Övrig hälso- och sjukvård'!A1" display="Övrig hälso- och sjukvård" xr:uid="{00000000-0004-0000-0400-000002000000}"/>
    <hyperlink ref="A17" location="'Tandvård'!A1" display="Tandvård" xr:uid="{00000000-0004-0000-0400-000003000000}"/>
    <hyperlink ref="A16" location="'Specialiserad psykiatrisk vård'!A1" display="Specialiserad psykiatrisk vård" xr:uid="{00000000-0004-0000-0400-000004000000}"/>
    <hyperlink ref="A15" location="'Specialiserad somatisk vård'!A1" display="Specialiserad somatisk vård" xr:uid="{00000000-0004-0000-0400-000005000000}"/>
    <hyperlink ref="A14" location="'Vårdcentraler'!A1" display="Vårdcentraler" xr:uid="{00000000-0004-0000-0400-000006000000}"/>
    <hyperlink ref="A13" location="'Primärvård'!A1" display="Primärvård" xr:uid="{00000000-0004-0000-0400-000007000000}"/>
    <hyperlink ref="A12" location="'Vårdplatser'!A1" display="Vårdplatser" xr:uid="{00000000-0004-0000-0400-000008000000}"/>
    <hyperlink ref="A11" location="'Hälso- och sjukvård'!A1" display="Hälso- och sjukvård" xr:uid="{00000000-0004-0000-0400-000009000000}"/>
    <hyperlink ref="A5" location="'Regionernas ekonomi'!A1" display="Regionernas ekonomi" xr:uid="{00000000-0004-0000-0400-00000B000000}"/>
    <hyperlink ref="A21" location="'Trafik och infrastruktur'!A1" display="Trafik och infrastruktur, samt allmän regional utveckling" xr:uid="{00000000-0004-0000-0400-00000C000000}"/>
    <hyperlink ref="A22" location="'Utbildning och kultur'!A1" display="Utbildning och kultur" xr:uid="{00000000-0004-0000-0400-00000D000000}"/>
    <hyperlink ref="A4" location="Innehåll!A1" display="Innehåll" xr:uid="{00000000-0004-0000-0400-00000E000000}"/>
    <hyperlink ref="A6" location="'Kostnader och intäkter'!A1" display="Resultaträkning" xr:uid="{00000000-0004-0000-0400-00000F000000}"/>
    <hyperlink ref="A7" location="'Balansräkning'!A1" display="Balansräkning" xr:uid="{00000000-0004-0000-0400-000010000000}"/>
    <hyperlink ref="A8" location="'kostnadsslag'!A1" display="kostnadsslag" xr:uid="{00000000-0004-0000-0400-000011000000}"/>
    <hyperlink ref="A9" location="'intäktsslag'!A1" display="intäktsslag" xr:uid="{00000000-0004-0000-0400-000012000000}"/>
    <hyperlink ref="A10" location="'Kostnader och intäkter'!A1" display="Kostnader för hälso- och sjukvård respektive regional utveckling" xr:uid="{20DD96E3-FC83-4C55-81C7-E5AF85F85BED}"/>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6">
    <tabColor theme="6"/>
  </sheetPr>
  <dimension ref="A1:Q34"/>
  <sheetViews>
    <sheetView showGridLines="0" showRowColHeaders="0" workbookViewId="0"/>
  </sheetViews>
  <sheetFormatPr defaultRowHeight="16.5" x14ac:dyDescent="0.3"/>
  <cols>
    <col min="1" max="1" width="59.5" customWidth="1"/>
    <col min="3" max="3" width="25.5" customWidth="1"/>
    <col min="4" max="4" width="15" customWidth="1"/>
    <col min="6" max="6" width="15" customWidth="1"/>
  </cols>
  <sheetData>
    <row r="1" spans="1:17" ht="35.25" x14ac:dyDescent="0.5">
      <c r="A1" s="3" t="s">
        <v>1</v>
      </c>
    </row>
    <row r="2" spans="1:17" x14ac:dyDescent="0.3">
      <c r="A2" s="94"/>
      <c r="C2" s="4" t="s">
        <v>304</v>
      </c>
    </row>
    <row r="3" spans="1:17" x14ac:dyDescent="0.3">
      <c r="A3" s="94"/>
      <c r="C3" s="42" t="s">
        <v>299</v>
      </c>
    </row>
    <row r="4" spans="1:17" x14ac:dyDescent="0.3">
      <c r="A4" s="16" t="s">
        <v>14</v>
      </c>
      <c r="C4" s="177"/>
      <c r="D4" s="177">
        <v>2020</v>
      </c>
      <c r="E4" s="177"/>
      <c r="F4" s="177">
        <v>2021</v>
      </c>
      <c r="G4" s="177"/>
    </row>
    <row r="5" spans="1:17" x14ac:dyDescent="0.3">
      <c r="A5" s="17" t="s">
        <v>0</v>
      </c>
      <c r="C5" s="141" t="s">
        <v>275</v>
      </c>
      <c r="D5" s="151" t="s">
        <v>295</v>
      </c>
      <c r="E5" s="259" t="s">
        <v>296</v>
      </c>
      <c r="F5" s="151" t="s">
        <v>295</v>
      </c>
      <c r="G5" s="151" t="s">
        <v>296</v>
      </c>
    </row>
    <row r="6" spans="1:17" x14ac:dyDescent="0.3">
      <c r="A6" s="17" t="s">
        <v>2</v>
      </c>
      <c r="C6" s="27" t="s">
        <v>287</v>
      </c>
      <c r="D6" s="27">
        <v>3987.0479466258998</v>
      </c>
      <c r="E6" s="115">
        <f>D6/D$9</f>
        <v>0.56163270309639224</v>
      </c>
      <c r="F6" s="27">
        <v>3928.2579605524302</v>
      </c>
      <c r="G6" s="110">
        <f>F6/F$9</f>
        <v>0.5399627114383535</v>
      </c>
      <c r="P6" s="1"/>
      <c r="Q6" s="1"/>
    </row>
    <row r="7" spans="1:17" x14ac:dyDescent="0.3">
      <c r="A7" s="17" t="s">
        <v>4</v>
      </c>
      <c r="C7" s="142" t="s">
        <v>424</v>
      </c>
      <c r="D7" s="142">
        <v>973.50829029018007</v>
      </c>
      <c r="E7" s="251">
        <f t="shared" ref="E7:G9" si="0">D7/D$9</f>
        <v>0.13713256020036582</v>
      </c>
      <c r="F7" s="142">
        <v>1074.9812584731603</v>
      </c>
      <c r="G7" s="149">
        <f t="shared" si="0"/>
        <v>0.14776264718342288</v>
      </c>
      <c r="P7" s="1"/>
      <c r="Q7" s="1"/>
    </row>
    <row r="8" spans="1:17" x14ac:dyDescent="0.3">
      <c r="A8" s="17" t="s">
        <v>6</v>
      </c>
      <c r="C8" s="27" t="s">
        <v>288</v>
      </c>
      <c r="D8" s="27">
        <v>2138.4747216525998</v>
      </c>
      <c r="E8" s="115">
        <f t="shared" si="0"/>
        <v>0.30123473670324202</v>
      </c>
      <c r="F8" s="27">
        <v>2271.8149233027398</v>
      </c>
      <c r="G8" s="110">
        <f t="shared" si="0"/>
        <v>0.31227464137822364</v>
      </c>
      <c r="P8" s="1"/>
      <c r="Q8" s="1"/>
    </row>
    <row r="9" spans="1:17" x14ac:dyDescent="0.3">
      <c r="A9" s="17" t="s">
        <v>8</v>
      </c>
      <c r="C9" s="143" t="s">
        <v>28</v>
      </c>
      <c r="D9" s="143">
        <f>SUM(D6:D8)</f>
        <v>7099.0309585686791</v>
      </c>
      <c r="E9" s="251">
        <f t="shared" si="0"/>
        <v>1</v>
      </c>
      <c r="F9" s="143">
        <f>SUM(F6:F8)</f>
        <v>7275.0541423283303</v>
      </c>
      <c r="G9" s="149">
        <f t="shared" si="0"/>
        <v>1</v>
      </c>
      <c r="P9" s="1"/>
      <c r="Q9" s="1"/>
    </row>
    <row r="10" spans="1:17" x14ac:dyDescent="0.3">
      <c r="A10" s="17" t="s">
        <v>10</v>
      </c>
    </row>
    <row r="11" spans="1:17" x14ac:dyDescent="0.3">
      <c r="A11" s="17" t="s">
        <v>12</v>
      </c>
    </row>
    <row r="12" spans="1:17" x14ac:dyDescent="0.3">
      <c r="A12" s="17" t="s">
        <v>13</v>
      </c>
    </row>
    <row r="13" spans="1:17" x14ac:dyDescent="0.3">
      <c r="A13" s="17" t="s">
        <v>1</v>
      </c>
    </row>
    <row r="14" spans="1:17" x14ac:dyDescent="0.3">
      <c r="A14" s="122" t="s">
        <v>134</v>
      </c>
    </row>
    <row r="15" spans="1:17" x14ac:dyDescent="0.3">
      <c r="A15" s="21" t="s">
        <v>135</v>
      </c>
    </row>
    <row r="16" spans="1:17" x14ac:dyDescent="0.3">
      <c r="A16" s="21" t="s">
        <v>136</v>
      </c>
    </row>
    <row r="17" spans="1:1" x14ac:dyDescent="0.3">
      <c r="A17" s="21" t="s">
        <v>137</v>
      </c>
    </row>
    <row r="18" spans="1:1" x14ac:dyDescent="0.3">
      <c r="A18" s="17" t="s">
        <v>3</v>
      </c>
    </row>
    <row r="19" spans="1:1" x14ac:dyDescent="0.3">
      <c r="A19" s="17" t="s">
        <v>5</v>
      </c>
    </row>
    <row r="20" spans="1:1" x14ac:dyDescent="0.3">
      <c r="A20" s="17" t="s">
        <v>7</v>
      </c>
    </row>
    <row r="21" spans="1:1" x14ac:dyDescent="0.3">
      <c r="A21" s="17" t="s">
        <v>9</v>
      </c>
    </row>
    <row r="22" spans="1:1" x14ac:dyDescent="0.3">
      <c r="A22" s="119" t="s">
        <v>11</v>
      </c>
    </row>
    <row r="23" spans="1:1" x14ac:dyDescent="0.3">
      <c r="A23" s="120"/>
    </row>
    <row r="24" spans="1:1" x14ac:dyDescent="0.3">
      <c r="A24" s="120"/>
    </row>
    <row r="25" spans="1:1" x14ac:dyDescent="0.3">
      <c r="A25" s="120"/>
    </row>
    <row r="26" spans="1:1" x14ac:dyDescent="0.3">
      <c r="A26" s="120"/>
    </row>
    <row r="27" spans="1:1" x14ac:dyDescent="0.3">
      <c r="A27" s="120"/>
    </row>
    <row r="28" spans="1:1" x14ac:dyDescent="0.3">
      <c r="A28" s="120"/>
    </row>
    <row r="29" spans="1:1" x14ac:dyDescent="0.3">
      <c r="A29" s="120"/>
    </row>
    <row r="30" spans="1:1" x14ac:dyDescent="0.3">
      <c r="A30" s="120"/>
    </row>
    <row r="31" spans="1:1" x14ac:dyDescent="0.3">
      <c r="A31" s="120"/>
    </row>
    <row r="32" spans="1:1" x14ac:dyDescent="0.3">
      <c r="A32" s="120"/>
    </row>
    <row r="33" spans="1:1" x14ac:dyDescent="0.3">
      <c r="A33" s="120"/>
    </row>
    <row r="34" spans="1:1" x14ac:dyDescent="0.3">
      <c r="A34" s="120"/>
    </row>
  </sheetData>
  <hyperlinks>
    <hyperlink ref="A20" location="'Regional utveckling'!A1" display="Regional utveckling" xr:uid="{00000000-0004-0000-3100-000000000000}"/>
    <hyperlink ref="A19" location="'Läkemedel'!A1" display="Läkemedel" xr:uid="{00000000-0004-0000-3100-000001000000}"/>
    <hyperlink ref="A18" location="'Övrig hälso- och sjukvård'!A1" display="Övrig hälso- och sjukvård" xr:uid="{00000000-0004-0000-3100-000002000000}"/>
    <hyperlink ref="A13" location="'Tandvård'!A1" display="Tandvård" xr:uid="{00000000-0004-0000-3100-000003000000}"/>
    <hyperlink ref="A12" location="'Specialiserad psykiatrisk vård'!A1" display="Specialiserad psykiatrisk vård" xr:uid="{00000000-0004-0000-3100-000004000000}"/>
    <hyperlink ref="A11" location="'Specialiserad somatisk vård'!A1" display="Specialiserad somatisk vård" xr:uid="{00000000-0004-0000-3100-000005000000}"/>
    <hyperlink ref="A10" location="'Vårdcentraler'!A1" display="Vårdcentraler" xr:uid="{00000000-0004-0000-3100-000006000000}"/>
    <hyperlink ref="A9" location="'Primärvård'!A1" display="Primärvård" xr:uid="{00000000-0004-0000-3100-000007000000}"/>
    <hyperlink ref="A8" location="'Vårdplatser'!A1" display="Vårdplatser" xr:uid="{00000000-0004-0000-3100-000008000000}"/>
    <hyperlink ref="A7" location="'Hälso- och sjukvård'!A1" display="Hälso- och sjukvård" xr:uid="{00000000-0004-0000-3100-000009000000}"/>
    <hyperlink ref="A6" location="'Kostnader och intäkter'!A1" display="Kostnader för" xr:uid="{00000000-0004-0000-3100-00000A000000}"/>
    <hyperlink ref="A5" location="'Regionernas ekonomi'!A1" display="Regionernas ekonomi" xr:uid="{00000000-0004-0000-3100-00000B000000}"/>
    <hyperlink ref="A21" location="'Trafik och infrastruktur'!A1" display="Trafik och infrastruktur, samt allmän regional utveckling" xr:uid="{00000000-0004-0000-3100-00000C000000}"/>
    <hyperlink ref="A22" location="'Utbildning och kultur'!A1" display="Utbildning och kultur" xr:uid="{00000000-0004-0000-3100-00000D000000}"/>
    <hyperlink ref="A4" location="Innehåll!A1" display="Innehåll" xr:uid="{00000000-0004-0000-3100-00000E000000}"/>
    <hyperlink ref="A14" location="'Tandvård 1'!A1" display="Tandvård 1" xr:uid="{02B88F22-1495-4DA5-8C52-365F620FCA03}"/>
    <hyperlink ref="A15" location="'Tandvård 2'!A1" display="Tandvård 2" xr:uid="{F868C059-F540-4BE0-BE8A-5E86063DCB93}"/>
    <hyperlink ref="A16" location="'Tandvård 3'!A1" display="Tandvård 3" xr:uid="{9F4556EA-9333-4209-A6D5-7284B0F9845C}"/>
    <hyperlink ref="A17" location="'Tandvård 4'!A1" display="Tandvård 4" xr:uid="{076B97FE-995F-474F-BD67-89A68C0B6A76}"/>
  </hyperlinks>
  <pageMargins left="0.7" right="0.7" top="0.75" bottom="0.75" header="0.3" footer="0.3"/>
  <ignoredErrors>
    <ignoredError sqref="E4" numberStoredAsText="1"/>
  </ignoredErrors>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7">
    <tabColor theme="6"/>
  </sheetPr>
  <dimension ref="A1:M34"/>
  <sheetViews>
    <sheetView showGridLines="0" showRowColHeaders="0" workbookViewId="0"/>
  </sheetViews>
  <sheetFormatPr defaultRowHeight="16.5" x14ac:dyDescent="0.3"/>
  <cols>
    <col min="1" max="1" width="59.5" customWidth="1"/>
    <col min="3" max="3" width="58.875" customWidth="1"/>
  </cols>
  <sheetData>
    <row r="1" spans="1:13" ht="35.25" x14ac:dyDescent="0.5">
      <c r="A1" s="3" t="s">
        <v>1</v>
      </c>
    </row>
    <row r="2" spans="1:13" x14ac:dyDescent="0.3">
      <c r="A2" s="94"/>
      <c r="C2" s="60" t="s">
        <v>345</v>
      </c>
    </row>
    <row r="3" spans="1:13" x14ac:dyDescent="0.3">
      <c r="A3" s="94"/>
      <c r="C3" s="42" t="s">
        <v>385</v>
      </c>
      <c r="E3" s="60"/>
    </row>
    <row r="4" spans="1:13" x14ac:dyDescent="0.3">
      <c r="A4" s="16" t="s">
        <v>14</v>
      </c>
      <c r="C4" s="141" t="s">
        <v>271</v>
      </c>
      <c r="D4" s="141">
        <v>2020</v>
      </c>
      <c r="E4" s="141">
        <v>2021</v>
      </c>
    </row>
    <row r="5" spans="1:13" x14ac:dyDescent="0.3">
      <c r="A5" s="17" t="s">
        <v>0</v>
      </c>
      <c r="C5" s="58" t="s">
        <v>259</v>
      </c>
      <c r="D5" s="27">
        <v>3426.8255273861123</v>
      </c>
      <c r="E5" s="27">
        <v>3445.6982199119188</v>
      </c>
      <c r="F5" s="1"/>
      <c r="K5" s="1"/>
      <c r="L5" s="1"/>
      <c r="M5" s="1"/>
    </row>
    <row r="6" spans="1:13" x14ac:dyDescent="0.3">
      <c r="A6" s="17" t="s">
        <v>2</v>
      </c>
      <c r="C6" s="153" t="s">
        <v>260</v>
      </c>
      <c r="D6" s="142">
        <v>1538.1708993178866</v>
      </c>
      <c r="E6" s="142">
        <v>1743.283381098159</v>
      </c>
      <c r="F6" s="1"/>
      <c r="K6" s="1"/>
    </row>
    <row r="7" spans="1:13" x14ac:dyDescent="0.3">
      <c r="A7" s="17" t="s">
        <v>4</v>
      </c>
      <c r="C7" s="58" t="s">
        <v>184</v>
      </c>
      <c r="D7" s="27">
        <v>3030.4035405097429</v>
      </c>
      <c r="E7" s="27">
        <v>3248.4070205041899</v>
      </c>
      <c r="F7" s="1"/>
      <c r="K7" s="1"/>
    </row>
    <row r="8" spans="1:13" x14ac:dyDescent="0.3">
      <c r="A8" s="17" t="s">
        <v>6</v>
      </c>
      <c r="C8" s="175" t="s">
        <v>190</v>
      </c>
      <c r="D8" s="192">
        <v>34.554769577592808</v>
      </c>
      <c r="E8" s="155">
        <v>31.892087734535771</v>
      </c>
      <c r="F8" s="1"/>
      <c r="K8" s="1"/>
    </row>
    <row r="9" spans="1:13" x14ac:dyDescent="0.3">
      <c r="A9" s="17" t="s">
        <v>8</v>
      </c>
      <c r="C9" s="58" t="s">
        <v>185</v>
      </c>
      <c r="D9" s="27">
        <v>117.7588591402</v>
      </c>
      <c r="E9" s="27">
        <v>5.0205748740395428</v>
      </c>
      <c r="F9" s="1"/>
      <c r="K9" s="1"/>
    </row>
    <row r="10" spans="1:13" x14ac:dyDescent="0.3">
      <c r="A10" s="17" t="s">
        <v>10</v>
      </c>
      <c r="C10" s="153" t="s">
        <v>261</v>
      </c>
      <c r="D10" s="142">
        <v>1136.1693882504046</v>
      </c>
      <c r="E10" s="142">
        <v>1178.9031930345814</v>
      </c>
      <c r="F10" s="1"/>
    </row>
    <row r="11" spans="1:13" x14ac:dyDescent="0.3">
      <c r="A11" s="17" t="s">
        <v>12</v>
      </c>
      <c r="C11" s="109" t="s">
        <v>262</v>
      </c>
      <c r="D11" s="99">
        <v>17.222981788319998</v>
      </c>
      <c r="E11" s="99">
        <v>18.175668390470001</v>
      </c>
      <c r="F11" s="1"/>
    </row>
    <row r="12" spans="1:13" x14ac:dyDescent="0.3">
      <c r="A12" s="17" t="s">
        <v>13</v>
      </c>
      <c r="C12" s="153" t="s">
        <v>263</v>
      </c>
      <c r="D12" s="142">
        <v>147.24923804100001</v>
      </c>
      <c r="E12" s="142">
        <v>141.70293937749014</v>
      </c>
      <c r="F12" s="1"/>
    </row>
    <row r="13" spans="1:13" x14ac:dyDescent="0.3">
      <c r="A13" s="17" t="s">
        <v>1</v>
      </c>
      <c r="C13" s="28" t="s">
        <v>264</v>
      </c>
      <c r="D13" s="28">
        <f>D12+D10+D9+D7+D6+D5</f>
        <v>9396.5774526453461</v>
      </c>
      <c r="E13" s="28">
        <f>E12+E10+E9+E7+E6+E5</f>
        <v>9763.0153288003785</v>
      </c>
      <c r="F13" s="1"/>
    </row>
    <row r="14" spans="1:13" x14ac:dyDescent="0.3">
      <c r="A14" s="21" t="s">
        <v>134</v>
      </c>
      <c r="C14" s="175" t="s">
        <v>265</v>
      </c>
      <c r="D14" s="155">
        <f>D13-D8</f>
        <v>9362.022683067753</v>
      </c>
      <c r="E14" s="155">
        <f>E13-E8</f>
        <v>9731.1232410658431</v>
      </c>
      <c r="F14" s="1"/>
      <c r="H14" s="4"/>
    </row>
    <row r="15" spans="1:13" x14ac:dyDescent="0.3">
      <c r="A15" s="122" t="s">
        <v>135</v>
      </c>
      <c r="C15" s="28" t="s">
        <v>266</v>
      </c>
      <c r="D15" s="28">
        <v>7055.0309585686782</v>
      </c>
      <c r="E15" s="28">
        <v>7233.0541423283303</v>
      </c>
      <c r="F15" s="1"/>
    </row>
    <row r="16" spans="1:13" x14ac:dyDescent="0.3">
      <c r="A16" s="21" t="s">
        <v>136</v>
      </c>
      <c r="C16" s="153" t="s">
        <v>267</v>
      </c>
      <c r="D16" s="142">
        <v>2207.3294147699999</v>
      </c>
      <c r="E16" s="142">
        <v>2381.9662346300001</v>
      </c>
      <c r="F16" s="1"/>
    </row>
    <row r="17" spans="1:6" x14ac:dyDescent="0.3">
      <c r="A17" s="21" t="s">
        <v>137</v>
      </c>
      <c r="C17" s="58" t="s">
        <v>212</v>
      </c>
      <c r="D17" s="27">
        <v>970.25836747510016</v>
      </c>
      <c r="E17" s="27">
        <v>1092.865033069</v>
      </c>
      <c r="F17" s="1"/>
    </row>
    <row r="18" spans="1:6" x14ac:dyDescent="0.3">
      <c r="A18" s="17" t="s">
        <v>3</v>
      </c>
      <c r="C18" s="175" t="s">
        <v>213</v>
      </c>
      <c r="D18" s="155">
        <v>40.902339509999997</v>
      </c>
      <c r="E18" s="155">
        <v>44.102297496017336</v>
      </c>
      <c r="F18" s="1"/>
    </row>
    <row r="19" spans="1:6" x14ac:dyDescent="0.3">
      <c r="A19" s="17" t="s">
        <v>5</v>
      </c>
      <c r="C19" s="58" t="s">
        <v>214</v>
      </c>
      <c r="D19" s="27">
        <v>37.052741118899995</v>
      </c>
      <c r="E19" s="27">
        <v>24.9306858285</v>
      </c>
      <c r="F19" s="1"/>
    </row>
    <row r="20" spans="1:6" x14ac:dyDescent="0.3">
      <c r="A20" s="17" t="s">
        <v>7</v>
      </c>
      <c r="C20" s="153" t="s">
        <v>215</v>
      </c>
      <c r="D20" s="142">
        <v>11.682946909999998</v>
      </c>
      <c r="E20" s="142">
        <v>11.42278069702</v>
      </c>
      <c r="F20" s="1"/>
    </row>
    <row r="21" spans="1:6" x14ac:dyDescent="0.3">
      <c r="A21" s="17" t="s">
        <v>9</v>
      </c>
      <c r="C21" s="58" t="s">
        <v>216</v>
      </c>
      <c r="D21" s="27">
        <v>375.79533993699994</v>
      </c>
      <c r="E21" s="27">
        <v>392.11316461000001</v>
      </c>
      <c r="F21" s="1"/>
    </row>
    <row r="22" spans="1:6" x14ac:dyDescent="0.3">
      <c r="A22" s="119" t="s">
        <v>11</v>
      </c>
      <c r="C22" s="153" t="s">
        <v>218</v>
      </c>
      <c r="D22" s="142">
        <v>53.84883589783005</v>
      </c>
      <c r="E22" s="142">
        <v>51.469215158799997</v>
      </c>
      <c r="F22" s="1"/>
    </row>
    <row r="23" spans="1:6" x14ac:dyDescent="0.3">
      <c r="A23" s="120"/>
      <c r="C23" s="28" t="s">
        <v>268</v>
      </c>
      <c r="D23" s="28">
        <f>D22+D21+D20+D19+D17+D16</f>
        <v>3655.9676461088302</v>
      </c>
      <c r="E23" s="28">
        <f>E22+E21+E20+E19+E17+E16</f>
        <v>3954.76711399332</v>
      </c>
      <c r="F23" s="1"/>
    </row>
    <row r="24" spans="1:6" x14ac:dyDescent="0.3">
      <c r="A24" s="120"/>
      <c r="C24" s="175" t="s">
        <v>269</v>
      </c>
      <c r="D24" s="155">
        <f>D23-D18</f>
        <v>3615.0653065988304</v>
      </c>
      <c r="E24" s="155">
        <f>E23-E18</f>
        <v>3910.6648164973026</v>
      </c>
    </row>
    <row r="25" spans="1:6" x14ac:dyDescent="0.3">
      <c r="A25" s="120"/>
    </row>
    <row r="26" spans="1:6" x14ac:dyDescent="0.3">
      <c r="A26" s="120"/>
    </row>
    <row r="27" spans="1:6" x14ac:dyDescent="0.3">
      <c r="A27" s="120"/>
    </row>
    <row r="28" spans="1:6" x14ac:dyDescent="0.3">
      <c r="A28" s="120"/>
    </row>
    <row r="29" spans="1:6" x14ac:dyDescent="0.3">
      <c r="A29" s="120"/>
    </row>
    <row r="30" spans="1:6" x14ac:dyDescent="0.3">
      <c r="A30" s="120"/>
    </row>
    <row r="31" spans="1:6" x14ac:dyDescent="0.3">
      <c r="A31" s="120"/>
    </row>
    <row r="32" spans="1:6" x14ac:dyDescent="0.3">
      <c r="A32" s="120"/>
    </row>
    <row r="33" spans="1:1" x14ac:dyDescent="0.3">
      <c r="A33" s="120"/>
    </row>
    <row r="34" spans="1:1" x14ac:dyDescent="0.3">
      <c r="A34" s="120"/>
    </row>
  </sheetData>
  <hyperlinks>
    <hyperlink ref="A20" location="'Regional utveckling'!A1" display="Regional utveckling" xr:uid="{00000000-0004-0000-3200-000000000000}"/>
    <hyperlink ref="A19" location="'Läkemedel'!A1" display="Läkemedel" xr:uid="{00000000-0004-0000-3200-000001000000}"/>
    <hyperlink ref="A18" location="'Övrig hälso- och sjukvård'!A1" display="Övrig hälso- och sjukvård" xr:uid="{00000000-0004-0000-3200-000002000000}"/>
    <hyperlink ref="A13" location="'Tandvård'!A1" display="Tandvård" xr:uid="{00000000-0004-0000-3200-000003000000}"/>
    <hyperlink ref="A12" location="'Specialiserad psykiatrisk vård'!A1" display="Specialiserad psykiatrisk vård" xr:uid="{00000000-0004-0000-3200-000004000000}"/>
    <hyperlink ref="A11" location="'Specialiserad somatisk vård'!A1" display="Specialiserad somatisk vård" xr:uid="{00000000-0004-0000-3200-000005000000}"/>
    <hyperlink ref="A10" location="'Vårdcentraler'!A1" display="Vårdcentraler" xr:uid="{00000000-0004-0000-3200-000006000000}"/>
    <hyperlink ref="A9" location="'Primärvård'!A1" display="Primärvård" xr:uid="{00000000-0004-0000-3200-000007000000}"/>
    <hyperlink ref="A8" location="'Vårdplatser'!A1" display="Vårdplatser" xr:uid="{00000000-0004-0000-3200-000008000000}"/>
    <hyperlink ref="A7" location="'Hälso- och sjukvård'!A1" display="Hälso- och sjukvård" xr:uid="{00000000-0004-0000-3200-000009000000}"/>
    <hyperlink ref="A6" location="'Kostnader och intäkter'!A1" display="Kostnader för" xr:uid="{00000000-0004-0000-3200-00000A000000}"/>
    <hyperlink ref="A5" location="'Regionernas ekonomi'!A1" display="Regionernas ekonomi" xr:uid="{00000000-0004-0000-3200-00000B000000}"/>
    <hyperlink ref="A21" location="'Trafik och infrastruktur'!A1" display="Trafik och infrastruktur, samt allmän regional utveckling" xr:uid="{00000000-0004-0000-3200-00000C000000}"/>
    <hyperlink ref="A22" location="'Utbildning och kultur'!A1" display="Utbildning och kultur" xr:uid="{00000000-0004-0000-3200-00000D000000}"/>
    <hyperlink ref="A4" location="Innehåll!A1" display="Innehåll" xr:uid="{00000000-0004-0000-3200-00000E000000}"/>
    <hyperlink ref="A14" location="'Tandvård 1'!A1" display="Tandvård 1" xr:uid="{6CD9D6FE-4495-47A1-87BA-D4043885B978}"/>
    <hyperlink ref="A15" location="'Tandvård 2'!A1" display="Tandvård 2" xr:uid="{B143625B-C40D-4341-AD29-40CA0A0D35AB}"/>
    <hyperlink ref="A16" location="'Tandvård 3'!A1" display="Tandvård 3" xr:uid="{01BBBF8D-43C1-4FC6-81DD-86902FC74C39}"/>
    <hyperlink ref="A17" location="'Tandvård 4'!A1" display="Tandvård 4" xr:uid="{4D4F9953-783A-4047-9462-F624184AF101}"/>
  </hyperlink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8">
    <tabColor theme="6"/>
  </sheetPr>
  <dimension ref="A1:Q53"/>
  <sheetViews>
    <sheetView showGridLines="0" showRowColHeaders="0" workbookViewId="0"/>
  </sheetViews>
  <sheetFormatPr defaultRowHeight="16.5" x14ac:dyDescent="0.3"/>
  <cols>
    <col min="1" max="1" width="59.5" customWidth="1"/>
    <col min="3" max="3" width="19.375" customWidth="1"/>
  </cols>
  <sheetData>
    <row r="1" spans="1:3" ht="35.25" x14ac:dyDescent="0.5">
      <c r="A1" s="3" t="s">
        <v>1</v>
      </c>
    </row>
    <row r="2" spans="1:3" x14ac:dyDescent="0.3">
      <c r="A2" s="94"/>
      <c r="C2" s="4" t="str">
        <f>UPPER(A16)</f>
        <v>NETTOKOSTNADER PER INVÅNARE FÖR TANDVÅRDEN</v>
      </c>
    </row>
    <row r="3" spans="1:3" x14ac:dyDescent="0.3">
      <c r="A3" s="94"/>
      <c r="C3" s="42" t="s">
        <v>308</v>
      </c>
    </row>
    <row r="4" spans="1:3" x14ac:dyDescent="0.3">
      <c r="A4" s="16" t="s">
        <v>14</v>
      </c>
    </row>
    <row r="5" spans="1:3" x14ac:dyDescent="0.3">
      <c r="A5" s="17" t="s">
        <v>0</v>
      </c>
    </row>
    <row r="6" spans="1:3" x14ac:dyDescent="0.3">
      <c r="A6" s="17" t="s">
        <v>2</v>
      </c>
    </row>
    <row r="7" spans="1:3" x14ac:dyDescent="0.3">
      <c r="A7" s="17" t="s">
        <v>4</v>
      </c>
    </row>
    <row r="8" spans="1:3" x14ac:dyDescent="0.3">
      <c r="A8" s="17" t="s">
        <v>6</v>
      </c>
    </row>
    <row r="9" spans="1:3" x14ac:dyDescent="0.3">
      <c r="A9" s="17" t="s">
        <v>8</v>
      </c>
    </row>
    <row r="10" spans="1:3" x14ac:dyDescent="0.3">
      <c r="A10" s="17" t="s">
        <v>10</v>
      </c>
    </row>
    <row r="11" spans="1:3" x14ac:dyDescent="0.3">
      <c r="A11" s="17" t="s">
        <v>12</v>
      </c>
    </row>
    <row r="12" spans="1:3" x14ac:dyDescent="0.3">
      <c r="A12" s="17" t="s">
        <v>13</v>
      </c>
    </row>
    <row r="13" spans="1:3" x14ac:dyDescent="0.3">
      <c r="A13" s="17" t="s">
        <v>1</v>
      </c>
    </row>
    <row r="14" spans="1:3" x14ac:dyDescent="0.3">
      <c r="A14" s="21" t="s">
        <v>134</v>
      </c>
    </row>
    <row r="15" spans="1:3" x14ac:dyDescent="0.3">
      <c r="A15" s="21" t="s">
        <v>135</v>
      </c>
    </row>
    <row r="16" spans="1:3" x14ac:dyDescent="0.3">
      <c r="A16" s="122" t="s">
        <v>136</v>
      </c>
    </row>
    <row r="17" spans="1:17" x14ac:dyDescent="0.3">
      <c r="A17" s="21" t="s">
        <v>137</v>
      </c>
    </row>
    <row r="18" spans="1:17" x14ac:dyDescent="0.3">
      <c r="A18" s="17" t="s">
        <v>3</v>
      </c>
    </row>
    <row r="19" spans="1:17" x14ac:dyDescent="0.3">
      <c r="A19" s="17" t="s">
        <v>5</v>
      </c>
    </row>
    <row r="20" spans="1:17" x14ac:dyDescent="0.3">
      <c r="A20" s="17" t="s">
        <v>7</v>
      </c>
    </row>
    <row r="21" spans="1:17" x14ac:dyDescent="0.3">
      <c r="A21" s="17" t="s">
        <v>9</v>
      </c>
    </row>
    <row r="22" spans="1:17" x14ac:dyDescent="0.3">
      <c r="A22" s="119" t="s">
        <v>11</v>
      </c>
    </row>
    <row r="23" spans="1:17" x14ac:dyDescent="0.3">
      <c r="A23" s="120"/>
    </row>
    <row r="24" spans="1:17" x14ac:dyDescent="0.3">
      <c r="A24" s="120"/>
      <c r="C24" s="59"/>
      <c r="D24" s="59"/>
      <c r="E24" s="59"/>
      <c r="F24" s="69"/>
    </row>
    <row r="25" spans="1:17" x14ac:dyDescent="0.3">
      <c r="A25" s="120"/>
      <c r="C25" s="141" t="s">
        <v>59</v>
      </c>
      <c r="D25" s="141" t="s">
        <v>435</v>
      </c>
      <c r="E25" s="141" t="s">
        <v>487</v>
      </c>
      <c r="F25" s="204" t="str">
        <f>CONCATENATE("Riket ",E25)</f>
        <v>Riket 2021</v>
      </c>
      <c r="I25" s="4"/>
      <c r="J25" s="4">
        <v>2020</v>
      </c>
      <c r="K25" s="4"/>
      <c r="L25" s="4"/>
      <c r="M25" s="4"/>
      <c r="N25" s="4">
        <v>2021</v>
      </c>
      <c r="O25" s="4"/>
      <c r="P25" s="4"/>
      <c r="Q25" s="4"/>
    </row>
    <row r="26" spans="1:17" x14ac:dyDescent="0.3">
      <c r="A26" s="120"/>
      <c r="C26" s="58" t="s">
        <v>49</v>
      </c>
      <c r="D26" s="58">
        <v>453.17915208675623</v>
      </c>
      <c r="E26" s="58">
        <v>484.03011172441836</v>
      </c>
      <c r="F26" s="58">
        <f t="shared" ref="F26:F47" si="0">$E$47</f>
        <v>704.36281940678066</v>
      </c>
      <c r="I26" s="4"/>
      <c r="J26" s="4"/>
      <c r="K26" s="4"/>
      <c r="L26" s="4"/>
      <c r="M26" s="111"/>
      <c r="N26" s="4"/>
      <c r="O26" s="4"/>
      <c r="P26" s="4"/>
      <c r="Q26" s="4"/>
    </row>
    <row r="27" spans="1:17" x14ac:dyDescent="0.3">
      <c r="A27" s="120"/>
      <c r="C27" s="153" t="s">
        <v>51</v>
      </c>
      <c r="D27" s="153">
        <v>623.07862634335243</v>
      </c>
      <c r="E27" s="153">
        <v>670.84191926607366</v>
      </c>
      <c r="F27" s="153">
        <f t="shared" si="0"/>
        <v>704.36281940678066</v>
      </c>
      <c r="I27" s="141" t="s">
        <v>59</v>
      </c>
      <c r="J27" s="141" t="s">
        <v>336</v>
      </c>
      <c r="K27" s="141" t="s">
        <v>480</v>
      </c>
      <c r="L27" s="141" t="s">
        <v>424</v>
      </c>
      <c r="M27" s="248" t="s">
        <v>288</v>
      </c>
      <c r="N27" s="141" t="s">
        <v>336</v>
      </c>
      <c r="O27" s="141" t="s">
        <v>480</v>
      </c>
      <c r="P27" s="141" t="s">
        <v>424</v>
      </c>
      <c r="Q27" s="141" t="s">
        <v>288</v>
      </c>
    </row>
    <row r="28" spans="1:17" x14ac:dyDescent="0.3">
      <c r="A28" s="120"/>
      <c r="C28" s="58" t="s">
        <v>50</v>
      </c>
      <c r="D28" s="58">
        <v>761.52050260353167</v>
      </c>
      <c r="E28" s="58">
        <v>791.91255164827157</v>
      </c>
      <c r="F28" s="58">
        <f t="shared" si="0"/>
        <v>704.36281940678066</v>
      </c>
      <c r="I28" s="27" t="s">
        <v>49</v>
      </c>
      <c r="J28" s="27">
        <v>237.87724865070507</v>
      </c>
      <c r="K28" s="27">
        <v>0</v>
      </c>
      <c r="L28" s="27">
        <v>85.702699426000947</v>
      </c>
      <c r="M28" s="114">
        <v>129.59920401005022</v>
      </c>
      <c r="N28" s="27">
        <v>254.22967373720519</v>
      </c>
      <c r="O28" s="27">
        <v>0</v>
      </c>
      <c r="P28" s="27">
        <v>91.506120351665061</v>
      </c>
      <c r="Q28" s="27">
        <v>138.29431763554811</v>
      </c>
    </row>
    <row r="29" spans="1:17" x14ac:dyDescent="0.3">
      <c r="A29" s="120"/>
      <c r="C29" s="153" t="s">
        <v>58</v>
      </c>
      <c r="D29" s="153">
        <v>786.88580737138182</v>
      </c>
      <c r="E29" s="153">
        <v>830.31015277706808</v>
      </c>
      <c r="F29" s="153">
        <f t="shared" si="0"/>
        <v>704.36281940678066</v>
      </c>
      <c r="I29" s="142" t="s">
        <v>51</v>
      </c>
      <c r="J29" s="142">
        <v>399.07928546784967</v>
      </c>
      <c r="K29" s="142">
        <v>18.022935472741597</v>
      </c>
      <c r="L29" s="142">
        <v>131.30995844426022</v>
      </c>
      <c r="M29" s="249">
        <v>74.666446958500899</v>
      </c>
      <c r="N29" s="142">
        <v>407.56810944089756</v>
      </c>
      <c r="O29" s="142">
        <v>-30.377747287520315</v>
      </c>
      <c r="P29" s="142">
        <v>164.54613114073504</v>
      </c>
      <c r="Q29" s="142">
        <v>129.10542597196135</v>
      </c>
    </row>
    <row r="30" spans="1:17" x14ac:dyDescent="0.3">
      <c r="A30" s="120"/>
      <c r="C30" s="58" t="s">
        <v>44</v>
      </c>
      <c r="D30" s="58">
        <v>780.73133827073229</v>
      </c>
      <c r="E30" s="58">
        <v>818.09493364644857</v>
      </c>
      <c r="F30" s="58">
        <f t="shared" si="0"/>
        <v>704.36281940678066</v>
      </c>
      <c r="I30" s="27" t="s">
        <v>50</v>
      </c>
      <c r="J30" s="27">
        <v>270.54017855651784</v>
      </c>
      <c r="K30" s="27">
        <v>33.400022044014548</v>
      </c>
      <c r="L30" s="27">
        <v>90.180059518839286</v>
      </c>
      <c r="M30" s="114">
        <v>367.40024248416006</v>
      </c>
      <c r="N30" s="27">
        <v>387.67267172739651</v>
      </c>
      <c r="O30" s="27">
        <v>33.134416386956971</v>
      </c>
      <c r="P30" s="27">
        <v>129.22422390913218</v>
      </c>
      <c r="Q30" s="27">
        <v>241.88123962478588</v>
      </c>
    </row>
    <row r="31" spans="1:17" x14ac:dyDescent="0.3">
      <c r="A31" s="120"/>
      <c r="C31" s="153" t="s">
        <v>46</v>
      </c>
      <c r="D31" s="153">
        <v>978.92348081458294</v>
      </c>
      <c r="E31" s="153">
        <v>954.06707976787641</v>
      </c>
      <c r="F31" s="153">
        <f t="shared" si="0"/>
        <v>704.36281940678066</v>
      </c>
      <c r="I31" s="142" t="s">
        <v>58</v>
      </c>
      <c r="J31" s="142">
        <v>359.6068139687215</v>
      </c>
      <c r="K31" s="142">
        <v>17.783619246593229</v>
      </c>
      <c r="L31" s="142">
        <v>153.12797811447092</v>
      </c>
      <c r="M31" s="249">
        <v>256.36739604159618</v>
      </c>
      <c r="N31" s="142">
        <v>378.96206972902081</v>
      </c>
      <c r="O31" s="142">
        <v>19.16100352562465</v>
      </c>
      <c r="P31" s="142">
        <v>161.80402977194149</v>
      </c>
      <c r="Q31" s="142">
        <v>270.38304975048118</v>
      </c>
    </row>
    <row r="32" spans="1:17" x14ac:dyDescent="0.3">
      <c r="A32" s="120"/>
      <c r="C32" s="58" t="s">
        <v>45</v>
      </c>
      <c r="D32" s="58">
        <v>812.97508231372706</v>
      </c>
      <c r="E32" s="58">
        <v>833.41761909578236</v>
      </c>
      <c r="F32" s="58">
        <f t="shared" si="0"/>
        <v>704.36281940678066</v>
      </c>
      <c r="I32" s="27" t="s">
        <v>44</v>
      </c>
      <c r="J32" s="27">
        <v>407.65086151064349</v>
      </c>
      <c r="K32" s="27">
        <v>-7.7548941886523659</v>
      </c>
      <c r="L32" s="27">
        <v>66.517978356757354</v>
      </c>
      <c r="M32" s="114">
        <v>314.31739259198378</v>
      </c>
      <c r="N32" s="27">
        <v>420.42539175729576</v>
      </c>
      <c r="O32" s="27">
        <v>-9.2632401978946444</v>
      </c>
      <c r="P32" s="27">
        <v>79.065727949349437</v>
      </c>
      <c r="Q32" s="27">
        <v>327.86705413769806</v>
      </c>
    </row>
    <row r="33" spans="1:17" x14ac:dyDescent="0.3">
      <c r="A33" s="120"/>
      <c r="C33" s="153" t="s">
        <v>40</v>
      </c>
      <c r="D33" s="153">
        <v>731.82090346616997</v>
      </c>
      <c r="E33" s="153">
        <v>688.51330306060561</v>
      </c>
      <c r="F33" s="153">
        <f t="shared" si="0"/>
        <v>704.36281940678066</v>
      </c>
      <c r="I33" s="142" t="s">
        <v>46</v>
      </c>
      <c r="J33" s="142">
        <v>454.85333451990726</v>
      </c>
      <c r="K33" s="142">
        <v>281.811305082986</v>
      </c>
      <c r="L33" s="142">
        <v>143.37768153344902</v>
      </c>
      <c r="M33" s="249">
        <v>98.881159678240707</v>
      </c>
      <c r="N33" s="142">
        <v>521.29438379069541</v>
      </c>
      <c r="O33" s="142">
        <v>181.96124717222386</v>
      </c>
      <c r="P33" s="142">
        <v>122.94678862988098</v>
      </c>
      <c r="Q33" s="142">
        <v>127.86466017507622</v>
      </c>
    </row>
    <row r="34" spans="1:17" x14ac:dyDescent="0.3">
      <c r="A34" s="120"/>
      <c r="C34" s="58" t="s">
        <v>38</v>
      </c>
      <c r="D34" s="58">
        <v>1310.230352831707</v>
      </c>
      <c r="E34" s="58">
        <v>1176.5668157823541</v>
      </c>
      <c r="F34" s="58">
        <f t="shared" si="0"/>
        <v>704.36281940678066</v>
      </c>
      <c r="I34" s="27" t="s">
        <v>45</v>
      </c>
      <c r="J34" s="27">
        <v>276.41152798666718</v>
      </c>
      <c r="K34" s="27">
        <v>97.557009877647246</v>
      </c>
      <c r="L34" s="27">
        <v>89.427259054509975</v>
      </c>
      <c r="M34" s="114">
        <v>349.57928539490263</v>
      </c>
      <c r="N34" s="27">
        <v>279.15444523111154</v>
      </c>
      <c r="O34" s="27">
        <v>101.14291493880853</v>
      </c>
      <c r="P34" s="27">
        <v>101.14291493880853</v>
      </c>
      <c r="Q34" s="27">
        <v>351.9773439870537</v>
      </c>
    </row>
    <row r="35" spans="1:17" x14ac:dyDescent="0.3">
      <c r="C35" s="153" t="s">
        <v>48</v>
      </c>
      <c r="D35" s="153">
        <v>714.56445159414284</v>
      </c>
      <c r="E35" s="153">
        <v>680.25028076367721</v>
      </c>
      <c r="F35" s="153">
        <f t="shared" si="0"/>
        <v>704.36281940678066</v>
      </c>
      <c r="I35" s="142" t="s">
        <v>40</v>
      </c>
      <c r="J35" s="142">
        <v>266.11669216951634</v>
      </c>
      <c r="K35" s="142">
        <v>66.529173042379085</v>
      </c>
      <c r="L35" s="142">
        <v>133.05834608475817</v>
      </c>
      <c r="M35" s="249">
        <v>266.11669216951634</v>
      </c>
      <c r="N35" s="142">
        <v>262.29078211832592</v>
      </c>
      <c r="O35" s="142">
        <v>65.57269552958148</v>
      </c>
      <c r="P35" s="142">
        <v>147.53856494155835</v>
      </c>
      <c r="Q35" s="142">
        <v>213.11126047113981</v>
      </c>
    </row>
    <row r="36" spans="1:17" x14ac:dyDescent="0.3">
      <c r="C36" s="58" t="s">
        <v>42</v>
      </c>
      <c r="D36" s="58">
        <v>719.89725275873946</v>
      </c>
      <c r="E36" s="58">
        <v>703.70436505909004</v>
      </c>
      <c r="F36" s="58">
        <f t="shared" si="0"/>
        <v>704.36281940678066</v>
      </c>
      <c r="I36" s="27" t="s">
        <v>38</v>
      </c>
      <c r="J36" s="27">
        <v>549.42645357609899</v>
      </c>
      <c r="K36" s="27">
        <v>205.41909138919627</v>
      </c>
      <c r="L36" s="27">
        <v>89.596110803742079</v>
      </c>
      <c r="M36" s="114">
        <v>465.78869706266977</v>
      </c>
      <c r="N36" s="27">
        <v>478.17688769764118</v>
      </c>
      <c r="O36" s="27">
        <v>195.04583577140627</v>
      </c>
      <c r="P36" s="27">
        <v>113.25242077049397</v>
      </c>
      <c r="Q36" s="27">
        <v>390.09167154281255</v>
      </c>
    </row>
    <row r="37" spans="1:17" x14ac:dyDescent="0.3">
      <c r="C37" s="153" t="s">
        <v>56</v>
      </c>
      <c r="D37" s="153">
        <v>664.18908764369883</v>
      </c>
      <c r="E37" s="153">
        <v>696.90444901278556</v>
      </c>
      <c r="F37" s="153">
        <f t="shared" si="0"/>
        <v>704.36281940678066</v>
      </c>
      <c r="I37" s="142" t="s">
        <v>48</v>
      </c>
      <c r="J37" s="142">
        <v>398.1579300471592</v>
      </c>
      <c r="K37" s="142">
        <v>30.106285484576805</v>
      </c>
      <c r="L37" s="142">
        <v>104.20227594332832</v>
      </c>
      <c r="M37" s="249">
        <v>182.09796011907846</v>
      </c>
      <c r="N37" s="142">
        <v>362.94275986238125</v>
      </c>
      <c r="O37" s="142">
        <v>2.852202435067829</v>
      </c>
      <c r="P37" s="142">
        <v>118.3664010553149</v>
      </c>
      <c r="Q37" s="142">
        <v>196.08891741091324</v>
      </c>
    </row>
    <row r="38" spans="1:17" x14ac:dyDescent="0.3">
      <c r="C38" s="58" t="s">
        <v>52</v>
      </c>
      <c r="D38" s="58">
        <v>756.49115364900933</v>
      </c>
      <c r="E38" s="58">
        <v>912.81701617960709</v>
      </c>
      <c r="F38" s="58">
        <f t="shared" si="0"/>
        <v>704.36281940678066</v>
      </c>
      <c r="I38" s="27" t="s">
        <v>42</v>
      </c>
      <c r="J38" s="27">
        <v>360.44161681732334</v>
      </c>
      <c r="K38" s="27">
        <v>53.029479768253999</v>
      </c>
      <c r="L38" s="27">
        <v>89.431035522111486</v>
      </c>
      <c r="M38" s="114">
        <v>216.99512065105063</v>
      </c>
      <c r="N38" s="27">
        <v>396.94740414938735</v>
      </c>
      <c r="O38" s="27">
        <v>-2.8772985666126853</v>
      </c>
      <c r="P38" s="27">
        <v>101.63836365773874</v>
      </c>
      <c r="Q38" s="27">
        <v>207.99589581857671</v>
      </c>
    </row>
    <row r="39" spans="1:17" x14ac:dyDescent="0.3">
      <c r="C39" s="153" t="s">
        <v>57</v>
      </c>
      <c r="D39" s="153">
        <v>850.66564586789161</v>
      </c>
      <c r="E39" s="153">
        <v>805.10573939346523</v>
      </c>
      <c r="F39" s="153">
        <f t="shared" si="0"/>
        <v>704.36281940678066</v>
      </c>
      <c r="I39" s="142" t="s">
        <v>56</v>
      </c>
      <c r="J39" s="142">
        <v>291.55930720121677</v>
      </c>
      <c r="K39" s="142">
        <v>77.696361909846559</v>
      </c>
      <c r="L39" s="142">
        <v>80.286510216824638</v>
      </c>
      <c r="M39" s="249">
        <v>214.64690831581092</v>
      </c>
      <c r="N39" s="142">
        <v>288.27544231367693</v>
      </c>
      <c r="O39" s="142">
        <v>76.797036322132612</v>
      </c>
      <c r="P39" s="142">
        <v>119.78045217407252</v>
      </c>
      <c r="Q39" s="142">
        <v>212.05151820290351</v>
      </c>
    </row>
    <row r="40" spans="1:17" x14ac:dyDescent="0.3">
      <c r="C40" s="58" t="s">
        <v>55</v>
      </c>
      <c r="D40" s="58">
        <v>804.6445672058627</v>
      </c>
      <c r="E40" s="58">
        <v>820.88562446454239</v>
      </c>
      <c r="F40" s="58">
        <f t="shared" si="0"/>
        <v>704.36281940678066</v>
      </c>
      <c r="I40" s="27" t="s">
        <v>52</v>
      </c>
      <c r="J40" s="27">
        <v>120.19018329002952</v>
      </c>
      <c r="K40" s="27">
        <v>321.68549057037313</v>
      </c>
      <c r="L40" s="27">
        <v>63.630097035897982</v>
      </c>
      <c r="M40" s="114">
        <v>250.98538275270869</v>
      </c>
      <c r="N40" s="27">
        <v>312.23261052769107</v>
      </c>
      <c r="O40" s="27">
        <v>93.615562112459216</v>
      </c>
      <c r="P40" s="27">
        <v>135.41665152403283</v>
      </c>
      <c r="Q40" s="27">
        <v>371.55219201542394</v>
      </c>
    </row>
    <row r="41" spans="1:17" x14ac:dyDescent="0.3">
      <c r="C41" s="153" t="s">
        <v>39</v>
      </c>
      <c r="D41" s="153">
        <v>938.20826207260961</v>
      </c>
      <c r="E41" s="153">
        <v>967.44998907717752</v>
      </c>
      <c r="F41" s="153">
        <f t="shared" si="0"/>
        <v>704.36281940678066</v>
      </c>
      <c r="I41" s="142" t="s">
        <v>57</v>
      </c>
      <c r="J41" s="142">
        <v>467.86610522734037</v>
      </c>
      <c r="K41" s="142">
        <v>88.338355532434903</v>
      </c>
      <c r="L41" s="142">
        <v>55.620446075977526</v>
      </c>
      <c r="M41" s="249">
        <v>238.8407390321388</v>
      </c>
      <c r="N41" s="142">
        <v>404.18263839995825</v>
      </c>
      <c r="O41" s="142">
        <v>6.5190748129025531</v>
      </c>
      <c r="P41" s="142">
        <v>32.595374064512761</v>
      </c>
      <c r="Q41" s="142">
        <v>361.80865211609171</v>
      </c>
    </row>
    <row r="42" spans="1:17" x14ac:dyDescent="0.3">
      <c r="C42" s="58" t="s">
        <v>41</v>
      </c>
      <c r="D42" s="58">
        <v>633.03907451078601</v>
      </c>
      <c r="E42" s="58">
        <v>708.90685867385764</v>
      </c>
      <c r="F42" s="58">
        <f t="shared" si="0"/>
        <v>704.36281940678066</v>
      </c>
      <c r="I42" s="27" t="s">
        <v>55</v>
      </c>
      <c r="J42" s="27">
        <v>378.86851819110126</v>
      </c>
      <c r="K42" s="27">
        <v>18.041358009100062</v>
      </c>
      <c r="L42" s="27">
        <v>82.990246841860284</v>
      </c>
      <c r="M42" s="114">
        <v>324.74444416380112</v>
      </c>
      <c r="N42" s="27">
        <v>387.14256524965316</v>
      </c>
      <c r="O42" s="27">
        <v>17.923266909706165</v>
      </c>
      <c r="P42" s="27">
        <v>118.2935616040607</v>
      </c>
      <c r="Q42" s="27">
        <v>297.52623070112236</v>
      </c>
    </row>
    <row r="43" spans="1:17" x14ac:dyDescent="0.3">
      <c r="C43" s="153" t="s">
        <v>54</v>
      </c>
      <c r="D43" s="153">
        <v>748.30098873868349</v>
      </c>
      <c r="E43" s="153">
        <v>749.40723116551248</v>
      </c>
      <c r="F43" s="153">
        <f t="shared" si="0"/>
        <v>704.36281940678066</v>
      </c>
      <c r="I43" s="142" t="s">
        <v>39</v>
      </c>
      <c r="J43" s="142">
        <v>502.64881324823762</v>
      </c>
      <c r="K43" s="142">
        <v>60.484711967630254</v>
      </c>
      <c r="L43" s="142">
        <v>145.9975806115213</v>
      </c>
      <c r="M43" s="249">
        <v>229.07715624522035</v>
      </c>
      <c r="N43" s="142">
        <v>592.9532191118185</v>
      </c>
      <c r="O43" s="142">
        <v>34.675626848644356</v>
      </c>
      <c r="P43" s="142">
        <v>76.286379067017577</v>
      </c>
      <c r="Q43" s="142">
        <v>263.53476404969712</v>
      </c>
    </row>
    <row r="44" spans="1:17" x14ac:dyDescent="0.3">
      <c r="C44" s="58" t="s">
        <v>43</v>
      </c>
      <c r="D44" s="58">
        <v>775.31931564027298</v>
      </c>
      <c r="E44" s="58">
        <v>658.82139124903449</v>
      </c>
      <c r="F44" s="58">
        <f t="shared" si="0"/>
        <v>704.36281940678066</v>
      </c>
      <c r="I44" s="27" t="s">
        <v>41</v>
      </c>
      <c r="J44" s="27">
        <v>250.43304046580545</v>
      </c>
      <c r="K44" s="27">
        <v>34.782366731361869</v>
      </c>
      <c r="L44" s="27">
        <v>104.34710019408561</v>
      </c>
      <c r="M44" s="114">
        <v>243.47656711953309</v>
      </c>
      <c r="N44" s="27">
        <v>281.4777232969729</v>
      </c>
      <c r="O44" s="27">
        <v>38.225369830453111</v>
      </c>
      <c r="P44" s="27">
        <v>118.15114311230961</v>
      </c>
      <c r="Q44" s="27">
        <v>271.05262243412204</v>
      </c>
    </row>
    <row r="45" spans="1:17" x14ac:dyDescent="0.3">
      <c r="C45" s="153" t="s">
        <v>53</v>
      </c>
      <c r="D45" s="153">
        <v>799.80380098978003</v>
      </c>
      <c r="E45" s="153">
        <v>815.84190149437472</v>
      </c>
      <c r="F45" s="153">
        <f t="shared" si="0"/>
        <v>704.36281940678066</v>
      </c>
      <c r="I45" s="142" t="s">
        <v>54</v>
      </c>
      <c r="J45" s="142">
        <v>412.99672056069414</v>
      </c>
      <c r="K45" s="142">
        <v>4.089076441194992</v>
      </c>
      <c r="L45" s="142">
        <v>61.336146617924875</v>
      </c>
      <c r="M45" s="249">
        <v>269.87904511886944</v>
      </c>
      <c r="N45" s="142">
        <v>384.94141928720313</v>
      </c>
      <c r="O45" s="142">
        <v>4.0951214817787571</v>
      </c>
      <c r="P45" s="142">
        <v>73.712186672017623</v>
      </c>
      <c r="Q45" s="142">
        <v>286.65850372451297</v>
      </c>
    </row>
    <row r="46" spans="1:17" x14ac:dyDescent="0.3">
      <c r="C46" s="58" t="s">
        <v>47</v>
      </c>
      <c r="D46" s="58">
        <v>881.36082110779046</v>
      </c>
      <c r="E46" s="58">
        <v>997.22459179872885</v>
      </c>
      <c r="F46" s="58">
        <f t="shared" si="0"/>
        <v>704.36281940678066</v>
      </c>
      <c r="I46" s="27" t="s">
        <v>43</v>
      </c>
      <c r="J46" s="27">
        <v>427.46099704166829</v>
      </c>
      <c r="K46" s="27">
        <v>14.672958223476039</v>
      </c>
      <c r="L46" s="27">
        <v>81.579369677099621</v>
      </c>
      <c r="M46" s="114">
        <v>251.60599069802902</v>
      </c>
      <c r="N46" s="27">
        <v>355.91500446786921</v>
      </c>
      <c r="O46" s="27">
        <v>-15.145319339058265</v>
      </c>
      <c r="P46" s="27">
        <v>75.72659669529132</v>
      </c>
      <c r="Q46" s="27">
        <v>242.32510942493224</v>
      </c>
    </row>
    <row r="47" spans="1:17" x14ac:dyDescent="0.3">
      <c r="C47" s="143" t="s">
        <v>60</v>
      </c>
      <c r="D47" s="143">
        <v>685.62016402433869</v>
      </c>
      <c r="E47" s="143">
        <v>704.36281940678066</v>
      </c>
      <c r="F47" s="153">
        <f t="shared" si="0"/>
        <v>704.36281940678066</v>
      </c>
      <c r="I47" s="142" t="s">
        <v>53</v>
      </c>
      <c r="J47" s="142">
        <v>375.92608861167236</v>
      </c>
      <c r="K47" s="142">
        <v>68.81607074877742</v>
      </c>
      <c r="L47" s="142">
        <v>89.680517731119508</v>
      </c>
      <c r="M47" s="249">
        <v>265.38112389821077</v>
      </c>
      <c r="N47" s="142">
        <v>346.00437786591783</v>
      </c>
      <c r="O47" s="142">
        <v>65.558724227226534</v>
      </c>
      <c r="P47" s="142">
        <v>101.98023768679684</v>
      </c>
      <c r="Q47" s="142">
        <v>302.2985617144335</v>
      </c>
    </row>
    <row r="48" spans="1:17" x14ac:dyDescent="0.3">
      <c r="I48" s="27" t="s">
        <v>47</v>
      </c>
      <c r="J48" s="27">
        <v>444.68659610438516</v>
      </c>
      <c r="K48" s="27">
        <v>224.34639082743757</v>
      </c>
      <c r="L48" s="27">
        <v>112.17319541371879</v>
      </c>
      <c r="M48" s="114">
        <v>100.15463876224891</v>
      </c>
      <c r="N48" s="27">
        <v>492.60491884033593</v>
      </c>
      <c r="O48" s="27">
        <v>248.30491843984413</v>
      </c>
      <c r="P48" s="27">
        <v>152.18688549538834</v>
      </c>
      <c r="Q48" s="27">
        <v>104.12786902316044</v>
      </c>
    </row>
    <row r="49" spans="9:17" x14ac:dyDescent="0.3">
      <c r="I49" s="142" t="s">
        <v>60</v>
      </c>
      <c r="J49" s="142">
        <v>330.92702355670593</v>
      </c>
      <c r="K49" s="142">
        <v>54.215623069871327</v>
      </c>
      <c r="L49" s="142">
        <v>93.879699897729083</v>
      </c>
      <c r="M49" s="249">
        <v>206.59781750003253</v>
      </c>
      <c r="N49" s="142">
        <v>341.53207888856508</v>
      </c>
      <c r="O49" s="142">
        <v>35.507156017885393</v>
      </c>
      <c r="P49" s="142">
        <v>109.82755208505745</v>
      </c>
      <c r="Q49" s="142">
        <v>217.49603241527294</v>
      </c>
    </row>
    <row r="50" spans="9:17" x14ac:dyDescent="0.3">
      <c r="N50" s="79"/>
      <c r="O50" s="79"/>
    </row>
    <row r="51" spans="9:17" x14ac:dyDescent="0.3">
      <c r="N51" s="79"/>
      <c r="O51" s="79"/>
    </row>
    <row r="52" spans="9:17" x14ac:dyDescent="0.3">
      <c r="N52" s="79"/>
      <c r="O52" s="79"/>
    </row>
    <row r="53" spans="9:17" x14ac:dyDescent="0.3">
      <c r="N53" s="79"/>
      <c r="O53" s="79"/>
    </row>
  </sheetData>
  <hyperlinks>
    <hyperlink ref="A20" location="'Regional utveckling'!A1" display="Regional utveckling" xr:uid="{00000000-0004-0000-3300-000000000000}"/>
    <hyperlink ref="A19" location="'Läkemedel'!A1" display="Läkemedel" xr:uid="{00000000-0004-0000-3300-000001000000}"/>
    <hyperlink ref="A18" location="'Övrig hälso- och sjukvård'!A1" display="Övrig hälso- och sjukvård" xr:uid="{00000000-0004-0000-3300-000002000000}"/>
    <hyperlink ref="A13" location="'Tandvård'!A1" display="Tandvård" xr:uid="{00000000-0004-0000-3300-000003000000}"/>
    <hyperlink ref="A12" location="'Specialiserad psykiatrisk vård'!A1" display="Specialiserad psykiatrisk vård" xr:uid="{00000000-0004-0000-3300-000004000000}"/>
    <hyperlink ref="A11" location="'Specialiserad somatisk vård'!A1" display="Specialiserad somatisk vård" xr:uid="{00000000-0004-0000-3300-000005000000}"/>
    <hyperlink ref="A10" location="'Vårdcentraler'!A1" display="Vårdcentraler" xr:uid="{00000000-0004-0000-3300-000006000000}"/>
    <hyperlink ref="A9" location="'Primärvård'!A1" display="Primärvård" xr:uid="{00000000-0004-0000-3300-000007000000}"/>
    <hyperlink ref="A8" location="'Vårdplatser'!A1" display="Vårdplatser" xr:uid="{00000000-0004-0000-3300-000008000000}"/>
    <hyperlink ref="A7" location="'Hälso- och sjukvård'!A1" display="Hälso- och sjukvård" xr:uid="{00000000-0004-0000-3300-000009000000}"/>
    <hyperlink ref="A6" location="'Kostnader och intäkter'!A1" display="Kostnader för" xr:uid="{00000000-0004-0000-3300-00000A000000}"/>
    <hyperlink ref="A5" location="'Regionernas ekonomi'!A1" display="Regionernas ekonomi" xr:uid="{00000000-0004-0000-3300-00000B000000}"/>
    <hyperlink ref="A21" location="'Trafik och infrastruktur'!A1" display="Trafik och infrastruktur, samt allmän regional utveckling" xr:uid="{00000000-0004-0000-3300-00000C000000}"/>
    <hyperlink ref="A22" location="'Utbildning och kultur'!A1" display="Utbildning och kultur" xr:uid="{00000000-0004-0000-3300-00000D000000}"/>
    <hyperlink ref="A4" location="Innehåll!A1" display="Innehåll" xr:uid="{00000000-0004-0000-3300-00000E000000}"/>
    <hyperlink ref="A14" location="'Tandvård 1'!A1" display="Tandvård 1" xr:uid="{DFCA574C-32CB-4457-9701-52910D36762F}"/>
    <hyperlink ref="A15" location="'Tandvård 2'!A1" display="Tandvård 2" xr:uid="{FF9589CB-B576-406A-8C86-32AB3E8A1F88}"/>
    <hyperlink ref="A16" location="'Tandvård 3'!A1" display="Tandvård 3" xr:uid="{1020D7DB-0042-4241-94D8-CE5420A93947}"/>
    <hyperlink ref="A17" location="'Tandvård 4'!A1" display="Tandvård 4" xr:uid="{B7BBD807-707B-462E-8FF1-6C8D94E1AC54}"/>
  </hyperlink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9">
    <tabColor theme="6"/>
  </sheetPr>
  <dimension ref="A1:K47"/>
  <sheetViews>
    <sheetView showGridLines="0" showRowColHeaders="0" workbookViewId="0"/>
  </sheetViews>
  <sheetFormatPr defaultRowHeight="16.5" x14ac:dyDescent="0.3"/>
  <cols>
    <col min="1" max="1" width="59.5" customWidth="1"/>
    <col min="3" max="3" width="55.5" customWidth="1"/>
    <col min="4" max="5" width="20.75" customWidth="1"/>
    <col min="6" max="6" width="13.375" customWidth="1"/>
    <col min="7" max="8" width="13.5" customWidth="1"/>
  </cols>
  <sheetData>
    <row r="1" spans="1:7" ht="35.25" x14ac:dyDescent="0.5">
      <c r="A1" s="3" t="s">
        <v>1</v>
      </c>
    </row>
    <row r="2" spans="1:7" x14ac:dyDescent="0.3">
      <c r="A2" s="94"/>
      <c r="C2" s="141" t="s">
        <v>345</v>
      </c>
      <c r="D2" s="323" t="s">
        <v>463</v>
      </c>
      <c r="E2" s="330" t="s">
        <v>464</v>
      </c>
      <c r="F2" s="330" t="s">
        <v>330</v>
      </c>
      <c r="G2" s="330" t="s">
        <v>339</v>
      </c>
    </row>
    <row r="3" spans="1:7" x14ac:dyDescent="0.3">
      <c r="A3" s="94"/>
      <c r="C3" s="255"/>
      <c r="D3" s="346"/>
      <c r="E3" s="345"/>
      <c r="F3" s="345"/>
      <c r="G3" s="345"/>
    </row>
    <row r="4" spans="1:7" ht="15" customHeight="1" x14ac:dyDescent="0.3">
      <c r="A4" s="16" t="s">
        <v>14</v>
      </c>
      <c r="C4" s="143" t="s">
        <v>465</v>
      </c>
      <c r="D4" s="143">
        <v>3418847</v>
      </c>
      <c r="E4" s="272">
        <v>803.1642549747794</v>
      </c>
      <c r="F4" s="143">
        <v>7362.2298107187999</v>
      </c>
      <c r="G4" s="143">
        <v>704.36281940678077</v>
      </c>
    </row>
    <row r="5" spans="1:7" x14ac:dyDescent="0.3">
      <c r="A5" s="17" t="s">
        <v>0</v>
      </c>
      <c r="C5" s="271" t="s">
        <v>512</v>
      </c>
      <c r="D5" s="262">
        <v>3131889</v>
      </c>
      <c r="E5" s="273">
        <v>731.12485809161922</v>
      </c>
      <c r="F5" s="262">
        <v>7116.2539403569981</v>
      </c>
      <c r="G5" s="262">
        <v>685.62016402433869</v>
      </c>
    </row>
    <row r="6" spans="1:7" x14ac:dyDescent="0.3">
      <c r="A6" s="17" t="s">
        <v>2</v>
      </c>
      <c r="C6" s="143" t="s">
        <v>391</v>
      </c>
      <c r="D6" s="165">
        <v>3165763</v>
      </c>
      <c r="E6" s="272">
        <v>769.68768152595976</v>
      </c>
      <c r="F6" s="165">
        <v>6214.2764325438002</v>
      </c>
      <c r="G6" s="165">
        <v>594.53526732172338</v>
      </c>
    </row>
    <row r="7" spans="1:7" x14ac:dyDescent="0.3">
      <c r="A7" s="17" t="s">
        <v>4</v>
      </c>
      <c r="C7" s="271" t="s">
        <v>512</v>
      </c>
      <c r="D7" s="263">
        <v>2936369</v>
      </c>
      <c r="E7" s="274">
        <v>705.07364598142976</v>
      </c>
      <c r="F7" s="263">
        <v>6141.8488406070001</v>
      </c>
      <c r="G7" s="263">
        <v>591.74046412660982</v>
      </c>
    </row>
    <row r="8" spans="1:7" x14ac:dyDescent="0.3">
      <c r="A8" s="17" t="s">
        <v>6</v>
      </c>
      <c r="C8" s="144" t="s">
        <v>337</v>
      </c>
      <c r="D8" s="261">
        <v>1539712</v>
      </c>
      <c r="E8" s="275">
        <v>203.66471945294418</v>
      </c>
      <c r="F8" s="261">
        <v>371.13237003179995</v>
      </c>
      <c r="G8" s="261">
        <v>35.507156017885393</v>
      </c>
    </row>
    <row r="9" spans="1:7" x14ac:dyDescent="0.3">
      <c r="A9" s="17" t="s">
        <v>8</v>
      </c>
      <c r="C9" s="264" t="s">
        <v>336</v>
      </c>
      <c r="D9" s="265">
        <v>1346355</v>
      </c>
      <c r="E9" s="276">
        <v>529.02629816956437</v>
      </c>
      <c r="F9" s="265">
        <v>3569.8046280009999</v>
      </c>
      <c r="G9" s="265">
        <v>341.53207888856508</v>
      </c>
    </row>
    <row r="10" spans="1:7" x14ac:dyDescent="0.3">
      <c r="A10" s="17" t="s">
        <v>10</v>
      </c>
      <c r="C10" s="266" t="s">
        <v>346</v>
      </c>
      <c r="D10" s="267">
        <v>2492595</v>
      </c>
      <c r="E10" s="277">
        <v>979.42095932051006</v>
      </c>
      <c r="F10" s="268"/>
      <c r="G10" s="268"/>
    </row>
    <row r="11" spans="1:7" x14ac:dyDescent="0.3">
      <c r="A11" s="17" t="s">
        <v>12</v>
      </c>
      <c r="C11" s="264" t="s">
        <v>338</v>
      </c>
      <c r="D11" s="265">
        <v>279696</v>
      </c>
      <c r="E11" s="276">
        <v>36.996663903451214</v>
      </c>
      <c r="F11" s="265">
        <v>2273.339434511</v>
      </c>
      <c r="G11" s="265">
        <v>217.49603241527294</v>
      </c>
    </row>
    <row r="12" spans="1:7" x14ac:dyDescent="0.3">
      <c r="A12" s="17" t="s">
        <v>13</v>
      </c>
      <c r="C12" s="143" t="s">
        <v>511</v>
      </c>
      <c r="D12" s="165">
        <v>253084</v>
      </c>
      <c r="E12" s="272">
        <v>33.4765734488196</v>
      </c>
      <c r="F12" s="165">
        <v>1147.9533781750001</v>
      </c>
      <c r="G12" s="143">
        <v>109.82755208505745</v>
      </c>
    </row>
    <row r="13" spans="1:7" x14ac:dyDescent="0.3">
      <c r="A13" s="17" t="s">
        <v>1</v>
      </c>
      <c r="C13" s="271" t="s">
        <v>512</v>
      </c>
      <c r="D13" s="263">
        <v>195520</v>
      </c>
      <c r="E13" s="274">
        <v>26.051212110189486</v>
      </c>
      <c r="F13" s="263">
        <v>974.40509974999998</v>
      </c>
      <c r="G13" s="262">
        <v>93.879699897729083</v>
      </c>
    </row>
    <row r="14" spans="1:7" x14ac:dyDescent="0.3">
      <c r="A14" s="21" t="s">
        <v>134</v>
      </c>
      <c r="C14" s="144" t="s">
        <v>341</v>
      </c>
      <c r="D14" s="261">
        <v>123351</v>
      </c>
      <c r="E14" s="275">
        <v>16.316198619767928</v>
      </c>
      <c r="F14" s="269"/>
      <c r="G14" s="269"/>
    </row>
    <row r="15" spans="1:7" x14ac:dyDescent="0.3">
      <c r="A15" s="21" t="s">
        <v>135</v>
      </c>
      <c r="C15" s="264" t="s">
        <v>342</v>
      </c>
      <c r="D15" s="265">
        <v>32380</v>
      </c>
      <c r="E15" s="278">
        <v>4.2830500872152282</v>
      </c>
      <c r="F15" s="270"/>
      <c r="G15" s="270"/>
    </row>
    <row r="16" spans="1:7" x14ac:dyDescent="0.3">
      <c r="A16" s="21" t="s">
        <v>136</v>
      </c>
      <c r="C16" s="144" t="s">
        <v>343</v>
      </c>
      <c r="D16" s="261">
        <v>21454</v>
      </c>
      <c r="E16" s="275">
        <v>2.8378183005285824</v>
      </c>
      <c r="F16" s="269"/>
      <c r="G16" s="269"/>
    </row>
    <row r="17" spans="1:11" x14ac:dyDescent="0.3">
      <c r="A17" s="122" t="s">
        <v>137</v>
      </c>
      <c r="C17" s="264" t="s">
        <v>344</v>
      </c>
      <c r="D17" s="265">
        <v>75899</v>
      </c>
      <c r="E17" s="278">
        <v>10.039506441307863</v>
      </c>
      <c r="F17" s="270"/>
      <c r="G17" s="270"/>
    </row>
    <row r="18" spans="1:11" ht="15" customHeight="1" x14ac:dyDescent="0.3">
      <c r="A18" s="17" t="s">
        <v>3</v>
      </c>
    </row>
    <row r="19" spans="1:11" x14ac:dyDescent="0.3">
      <c r="A19" s="17" t="s">
        <v>5</v>
      </c>
      <c r="C19" s="42" t="s">
        <v>390</v>
      </c>
    </row>
    <row r="20" spans="1:11" x14ac:dyDescent="0.3">
      <c r="A20" s="17" t="s">
        <v>7</v>
      </c>
      <c r="C20" s="141" t="s">
        <v>414</v>
      </c>
      <c r="D20" s="141" t="s">
        <v>66</v>
      </c>
      <c r="E20" s="141" t="s">
        <v>435</v>
      </c>
      <c r="F20" s="141" t="s">
        <v>487</v>
      </c>
    </row>
    <row r="21" spans="1:11" x14ac:dyDescent="0.3">
      <c r="A21" s="17" t="s">
        <v>9</v>
      </c>
      <c r="C21" s="58" t="s">
        <v>425</v>
      </c>
      <c r="D21" s="260">
        <v>2509762</v>
      </c>
      <c r="E21" s="260">
        <v>2524473</v>
      </c>
      <c r="F21" s="27">
        <v>2544968</v>
      </c>
    </row>
    <row r="22" spans="1:11" x14ac:dyDescent="0.3">
      <c r="A22" s="119" t="s">
        <v>11</v>
      </c>
      <c r="C22" s="153" t="s">
        <v>340</v>
      </c>
      <c r="D22" s="261">
        <v>7463638</v>
      </c>
      <c r="E22" s="261">
        <v>7505217</v>
      </c>
      <c r="F22" s="142">
        <v>7560033</v>
      </c>
    </row>
    <row r="23" spans="1:11" x14ac:dyDescent="0.3">
      <c r="A23" s="120"/>
      <c r="C23" s="28" t="s">
        <v>466</v>
      </c>
      <c r="D23" s="28">
        <f>D21+D22</f>
        <v>9973400</v>
      </c>
      <c r="E23" s="28">
        <f>E21+E22</f>
        <v>10029690</v>
      </c>
      <c r="F23" s="28">
        <f>F21+F22</f>
        <v>10105001</v>
      </c>
      <c r="G23" s="75"/>
    </row>
    <row r="24" spans="1:11" x14ac:dyDescent="0.3">
      <c r="A24" s="120"/>
      <c r="H24" s="75"/>
    </row>
    <row r="25" spans="1:11" x14ac:dyDescent="0.3">
      <c r="A25" s="120" t="s">
        <v>389</v>
      </c>
    </row>
    <row r="26" spans="1:11" x14ac:dyDescent="0.3">
      <c r="A26" s="120"/>
      <c r="F26" s="75"/>
      <c r="G26" s="75"/>
      <c r="I26" s="32"/>
      <c r="J26" s="32"/>
      <c r="K26" s="32"/>
    </row>
    <row r="27" spans="1:11" x14ac:dyDescent="0.3">
      <c r="A27" s="120"/>
      <c r="F27" s="75"/>
      <c r="G27" s="75"/>
      <c r="H27" s="75"/>
      <c r="I27" s="35"/>
      <c r="J27" s="35"/>
      <c r="K27" s="32"/>
    </row>
    <row r="28" spans="1:11" x14ac:dyDescent="0.3">
      <c r="A28" s="120"/>
      <c r="H28" s="75"/>
      <c r="I28" s="35"/>
      <c r="J28" s="35"/>
      <c r="K28" s="32"/>
    </row>
    <row r="29" spans="1:11" x14ac:dyDescent="0.3">
      <c r="A29" s="120"/>
      <c r="G29" s="32"/>
      <c r="I29" s="35"/>
      <c r="J29" s="35"/>
      <c r="K29" s="32"/>
    </row>
    <row r="30" spans="1:11" x14ac:dyDescent="0.3">
      <c r="A30" s="120"/>
      <c r="C30" s="32"/>
      <c r="D30" s="32"/>
      <c r="E30" s="32"/>
      <c r="F30" s="32"/>
      <c r="G30" s="32"/>
      <c r="I30" s="32"/>
      <c r="J30" s="32"/>
      <c r="K30" s="32"/>
    </row>
    <row r="31" spans="1:11" x14ac:dyDescent="0.3">
      <c r="A31" s="120"/>
      <c r="C31" s="32"/>
      <c r="D31" s="32"/>
      <c r="E31" s="32"/>
      <c r="F31" s="32"/>
      <c r="G31" s="32"/>
      <c r="H31" s="32"/>
      <c r="I31" s="32"/>
      <c r="J31" s="32"/>
      <c r="K31" s="32"/>
    </row>
    <row r="32" spans="1:11" x14ac:dyDescent="0.3">
      <c r="A32" s="120"/>
      <c r="C32" s="32"/>
      <c r="D32" s="32"/>
      <c r="E32" s="32"/>
      <c r="F32" s="32"/>
      <c r="G32" s="32"/>
      <c r="H32" s="32"/>
      <c r="I32" s="32"/>
      <c r="J32" s="32"/>
      <c r="K32" s="32"/>
    </row>
    <row r="33" spans="1:11" x14ac:dyDescent="0.3">
      <c r="A33" s="120"/>
      <c r="H33" s="32"/>
      <c r="I33" s="32"/>
      <c r="J33" s="32"/>
      <c r="K33" s="32"/>
    </row>
    <row r="34" spans="1:11" x14ac:dyDescent="0.3">
      <c r="A34" s="120"/>
    </row>
    <row r="38" spans="1:11" ht="15" customHeight="1" x14ac:dyDescent="0.3"/>
    <row r="41" spans="1:11" ht="15" customHeight="1" x14ac:dyDescent="0.3"/>
    <row r="42" spans="1:11" ht="15" customHeight="1" x14ac:dyDescent="0.3"/>
    <row r="43" spans="1:11" ht="15" customHeight="1" x14ac:dyDescent="0.3"/>
    <row r="44" spans="1:11" ht="15" customHeight="1" x14ac:dyDescent="0.3"/>
    <row r="45" spans="1:11" ht="15" customHeight="1" x14ac:dyDescent="0.3"/>
    <row r="47" spans="1:11" x14ac:dyDescent="0.3">
      <c r="B47" s="82"/>
    </row>
  </sheetData>
  <mergeCells count="4">
    <mergeCell ref="E2:E3"/>
    <mergeCell ref="F2:F3"/>
    <mergeCell ref="G2:G3"/>
    <mergeCell ref="D2:D3"/>
  </mergeCells>
  <hyperlinks>
    <hyperlink ref="A20" location="'Regional utveckling'!A1" display="Regional utveckling" xr:uid="{00000000-0004-0000-3400-000000000000}"/>
    <hyperlink ref="A19" location="'Läkemedel'!A1" display="Läkemedel" xr:uid="{00000000-0004-0000-3400-000001000000}"/>
    <hyperlink ref="A18" location="'Övrig hälso- och sjukvård'!A1" display="Övrig hälso- och sjukvård" xr:uid="{00000000-0004-0000-3400-000002000000}"/>
    <hyperlink ref="A13" location="'Tandvård'!A1" display="Tandvård" xr:uid="{00000000-0004-0000-3400-000003000000}"/>
    <hyperlink ref="A12" location="'Specialiserad psykiatrisk vård'!A1" display="Specialiserad psykiatrisk vård" xr:uid="{00000000-0004-0000-3400-000004000000}"/>
    <hyperlink ref="A11" location="'Specialiserad somatisk vård'!A1" display="Specialiserad somatisk vård" xr:uid="{00000000-0004-0000-3400-000005000000}"/>
    <hyperlink ref="A10" location="'Vårdcentraler'!A1" display="Vårdcentraler" xr:uid="{00000000-0004-0000-3400-000006000000}"/>
    <hyperlink ref="A9" location="'Primärvård'!A1" display="Primärvård" xr:uid="{00000000-0004-0000-3400-000007000000}"/>
    <hyperlink ref="A8" location="'Vårdplatser'!A1" display="Vårdplatser" xr:uid="{00000000-0004-0000-3400-000008000000}"/>
    <hyperlink ref="A7" location="'Hälso- och sjukvård'!A1" display="Hälso- och sjukvård" xr:uid="{00000000-0004-0000-3400-000009000000}"/>
    <hyperlink ref="A6" location="'Kostnader och intäkter'!A1" display="Kostnader för" xr:uid="{00000000-0004-0000-3400-00000A000000}"/>
    <hyperlink ref="A5" location="'Regionernas ekonomi'!A1" display="Regionernas ekonomi" xr:uid="{00000000-0004-0000-3400-00000B000000}"/>
    <hyperlink ref="A21" location="'Trafik och infrastruktur'!A1" display="Trafik och infrastruktur, samt allmän regional utveckling" xr:uid="{00000000-0004-0000-3400-00000C000000}"/>
    <hyperlink ref="A22" location="'Utbildning och kultur'!A1" display="Utbildning och kultur" xr:uid="{00000000-0004-0000-3400-00000D000000}"/>
    <hyperlink ref="A4" location="Innehåll!A1" display="Innehåll" xr:uid="{00000000-0004-0000-3400-00000E000000}"/>
    <hyperlink ref="A14" location="'Tandvård 1'!A1" display="Tandvård 1" xr:uid="{7886461D-4E6B-4CB9-A22D-E19C2051E8BF}"/>
    <hyperlink ref="A15" location="'Tandvård 2'!A1" display="Tandvård 2" xr:uid="{B3DDE8E2-CAFD-48A3-8650-C09748AE5B00}"/>
    <hyperlink ref="A16" location="'Tandvård 3'!A1" display="Tandvård 3" xr:uid="{9C32554F-FECD-4B76-8C2D-01A5B8758B31}"/>
    <hyperlink ref="A17" location="'Tandvård 4'!A1" display="Tandvård 4" xr:uid="{60E52E72-CE02-4F0F-A778-CE7B2B2EFDE6}"/>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35">
    <tabColor theme="6"/>
  </sheetPr>
  <dimension ref="A1:L34"/>
  <sheetViews>
    <sheetView showGridLines="0" showRowColHeaders="0" workbookViewId="0"/>
  </sheetViews>
  <sheetFormatPr defaultRowHeight="16.5" x14ac:dyDescent="0.3"/>
  <cols>
    <col min="1" max="1" width="59.5" customWidth="1"/>
  </cols>
  <sheetData>
    <row r="1" spans="1:12" ht="35.25" x14ac:dyDescent="0.5">
      <c r="A1" s="3" t="s">
        <v>3</v>
      </c>
    </row>
    <row r="2" spans="1:12" x14ac:dyDescent="0.3">
      <c r="A2" s="94"/>
    </row>
    <row r="3" spans="1:12" x14ac:dyDescent="0.3">
      <c r="A3" s="94"/>
    </row>
    <row r="4" spans="1:12" x14ac:dyDescent="0.3">
      <c r="A4" s="16" t="s">
        <v>14</v>
      </c>
      <c r="C4" s="4" t="s">
        <v>382</v>
      </c>
    </row>
    <row r="5" spans="1:12" x14ac:dyDescent="0.3">
      <c r="A5" s="17" t="s">
        <v>0</v>
      </c>
      <c r="B5" s="6"/>
      <c r="C5" s="327" t="s">
        <v>401</v>
      </c>
      <c r="D5" s="327"/>
      <c r="E5" s="327"/>
      <c r="F5" s="327"/>
      <c r="G5" s="327"/>
      <c r="H5" s="327"/>
      <c r="I5" s="327"/>
      <c r="J5" s="327"/>
      <c r="K5" s="327"/>
      <c r="L5" s="327"/>
    </row>
    <row r="6" spans="1:12" x14ac:dyDescent="0.3">
      <c r="A6" s="17" t="s">
        <v>2</v>
      </c>
      <c r="B6" s="6"/>
      <c r="C6" s="328"/>
      <c r="D6" s="328"/>
      <c r="E6" s="328"/>
      <c r="F6" s="328"/>
      <c r="G6" s="328"/>
      <c r="H6" s="328"/>
      <c r="I6" s="328"/>
      <c r="J6" s="328"/>
      <c r="K6" s="328"/>
      <c r="L6" s="328"/>
    </row>
    <row r="7" spans="1:12" x14ac:dyDescent="0.3">
      <c r="A7" s="17" t="s">
        <v>4</v>
      </c>
      <c r="B7" s="6"/>
      <c r="C7" s="328"/>
      <c r="D7" s="328"/>
      <c r="E7" s="328"/>
      <c r="F7" s="328"/>
      <c r="G7" s="328"/>
      <c r="H7" s="328"/>
      <c r="I7" s="328"/>
      <c r="J7" s="328"/>
      <c r="K7" s="328"/>
      <c r="L7" s="328"/>
    </row>
    <row r="8" spans="1:12" x14ac:dyDescent="0.3">
      <c r="A8" s="17" t="s">
        <v>6</v>
      </c>
      <c r="C8" s="328"/>
      <c r="D8" s="328"/>
      <c r="E8" s="328"/>
      <c r="F8" s="328"/>
      <c r="G8" s="328"/>
      <c r="H8" s="328"/>
      <c r="I8" s="328"/>
      <c r="J8" s="328"/>
      <c r="K8" s="328"/>
      <c r="L8" s="328"/>
    </row>
    <row r="9" spans="1:12" x14ac:dyDescent="0.3">
      <c r="A9" s="17" t="s">
        <v>8</v>
      </c>
      <c r="C9" s="328"/>
      <c r="D9" s="328"/>
      <c r="E9" s="328"/>
      <c r="F9" s="328"/>
      <c r="G9" s="328"/>
      <c r="H9" s="328"/>
      <c r="I9" s="328"/>
      <c r="J9" s="328"/>
      <c r="K9" s="328"/>
      <c r="L9" s="328"/>
    </row>
    <row r="10" spans="1:12" x14ac:dyDescent="0.3">
      <c r="A10" s="17" t="s">
        <v>10</v>
      </c>
      <c r="C10" s="328"/>
      <c r="D10" s="328"/>
      <c r="E10" s="328"/>
      <c r="F10" s="328"/>
      <c r="G10" s="328"/>
      <c r="H10" s="328"/>
      <c r="I10" s="328"/>
      <c r="J10" s="328"/>
      <c r="K10" s="328"/>
      <c r="L10" s="328"/>
    </row>
    <row r="11" spans="1:12" x14ac:dyDescent="0.3">
      <c r="A11" s="17" t="s">
        <v>12</v>
      </c>
      <c r="C11" s="328"/>
      <c r="D11" s="328"/>
      <c r="E11" s="328"/>
      <c r="F11" s="328"/>
      <c r="G11" s="328"/>
      <c r="H11" s="328"/>
      <c r="I11" s="328"/>
      <c r="J11" s="328"/>
      <c r="K11" s="328"/>
      <c r="L11" s="328"/>
    </row>
    <row r="12" spans="1:12" x14ac:dyDescent="0.3">
      <c r="A12" s="17" t="s">
        <v>13</v>
      </c>
      <c r="C12" s="328"/>
      <c r="D12" s="328"/>
      <c r="E12" s="328"/>
      <c r="F12" s="328"/>
      <c r="G12" s="328"/>
      <c r="H12" s="328"/>
      <c r="I12" s="328"/>
      <c r="J12" s="328"/>
      <c r="K12" s="328"/>
      <c r="L12" s="328"/>
    </row>
    <row r="13" spans="1:12" x14ac:dyDescent="0.3">
      <c r="A13" s="17" t="s">
        <v>1</v>
      </c>
      <c r="C13" s="328"/>
      <c r="D13" s="328"/>
      <c r="E13" s="328"/>
      <c r="F13" s="328"/>
      <c r="G13" s="328"/>
      <c r="H13" s="328"/>
      <c r="I13" s="328"/>
      <c r="J13" s="328"/>
      <c r="K13" s="328"/>
      <c r="L13" s="328"/>
    </row>
    <row r="14" spans="1:12" x14ac:dyDescent="0.3">
      <c r="A14" s="31" t="s">
        <v>3</v>
      </c>
      <c r="C14" s="328"/>
      <c r="D14" s="328"/>
      <c r="E14" s="328"/>
      <c r="F14" s="328"/>
      <c r="G14" s="328"/>
      <c r="H14" s="328"/>
      <c r="I14" s="328"/>
      <c r="J14" s="328"/>
      <c r="K14" s="328"/>
      <c r="L14" s="328"/>
    </row>
    <row r="15" spans="1:12" x14ac:dyDescent="0.3">
      <c r="A15" s="21" t="s">
        <v>138</v>
      </c>
      <c r="C15" s="328"/>
      <c r="D15" s="328"/>
      <c r="E15" s="328"/>
      <c r="F15" s="328"/>
      <c r="G15" s="328"/>
      <c r="H15" s="328"/>
      <c r="I15" s="328"/>
      <c r="J15" s="328"/>
      <c r="K15" s="328"/>
      <c r="L15" s="328"/>
    </row>
    <row r="16" spans="1:12" x14ac:dyDescent="0.3">
      <c r="A16" s="21" t="s">
        <v>139</v>
      </c>
      <c r="C16" s="328"/>
      <c r="D16" s="328"/>
      <c r="E16" s="328"/>
      <c r="F16" s="328"/>
      <c r="G16" s="328"/>
      <c r="H16" s="328"/>
      <c r="I16" s="328"/>
      <c r="J16" s="328"/>
      <c r="K16" s="328"/>
      <c r="L16" s="328"/>
    </row>
    <row r="17" spans="1:12" x14ac:dyDescent="0.3">
      <c r="A17" s="21" t="s">
        <v>140</v>
      </c>
      <c r="C17" s="328"/>
      <c r="D17" s="328"/>
      <c r="E17" s="328"/>
      <c r="F17" s="328"/>
      <c r="G17" s="328"/>
      <c r="H17" s="328"/>
      <c r="I17" s="328"/>
      <c r="J17" s="328"/>
      <c r="K17" s="328"/>
      <c r="L17" s="328"/>
    </row>
    <row r="18" spans="1:12" x14ac:dyDescent="0.3">
      <c r="A18" s="17" t="s">
        <v>5</v>
      </c>
      <c r="C18" s="328"/>
      <c r="D18" s="328"/>
      <c r="E18" s="328"/>
      <c r="F18" s="328"/>
      <c r="G18" s="328"/>
      <c r="H18" s="328"/>
      <c r="I18" s="328"/>
      <c r="J18" s="328"/>
      <c r="K18" s="328"/>
      <c r="L18" s="328"/>
    </row>
    <row r="19" spans="1:12" x14ac:dyDescent="0.3">
      <c r="A19" s="17" t="s">
        <v>7</v>
      </c>
      <c r="C19" s="328"/>
      <c r="D19" s="328"/>
      <c r="E19" s="328"/>
      <c r="F19" s="328"/>
      <c r="G19" s="328"/>
      <c r="H19" s="328"/>
      <c r="I19" s="328"/>
      <c r="J19" s="328"/>
      <c r="K19" s="328"/>
      <c r="L19" s="328"/>
    </row>
    <row r="20" spans="1:12" x14ac:dyDescent="0.3">
      <c r="A20" s="17" t="s">
        <v>9</v>
      </c>
      <c r="C20" s="328"/>
      <c r="D20" s="328"/>
      <c r="E20" s="328"/>
      <c r="F20" s="328"/>
      <c r="G20" s="328"/>
      <c r="H20" s="328"/>
      <c r="I20" s="328"/>
      <c r="J20" s="328"/>
      <c r="K20" s="328"/>
      <c r="L20" s="328"/>
    </row>
    <row r="21" spans="1:12" x14ac:dyDescent="0.3">
      <c r="A21" s="119" t="s">
        <v>11</v>
      </c>
      <c r="C21" s="328"/>
      <c r="D21" s="328"/>
      <c r="E21" s="328"/>
      <c r="F21" s="328"/>
      <c r="G21" s="328"/>
      <c r="H21" s="328"/>
      <c r="I21" s="328"/>
      <c r="J21" s="328"/>
      <c r="K21" s="328"/>
      <c r="L21" s="328"/>
    </row>
    <row r="22" spans="1:12" x14ac:dyDescent="0.3">
      <c r="A22" s="120"/>
      <c r="C22" s="328"/>
      <c r="D22" s="328"/>
      <c r="E22" s="328"/>
      <c r="F22" s="328"/>
      <c r="G22" s="328"/>
      <c r="H22" s="328"/>
      <c r="I22" s="328"/>
      <c r="J22" s="328"/>
      <c r="K22" s="328"/>
      <c r="L22" s="328"/>
    </row>
    <row r="23" spans="1:12" x14ac:dyDescent="0.3">
      <c r="A23" s="120"/>
    </row>
    <row r="24" spans="1:12" x14ac:dyDescent="0.3">
      <c r="A24" s="120"/>
    </row>
    <row r="25" spans="1:12" x14ac:dyDescent="0.3">
      <c r="A25" s="120"/>
    </row>
    <row r="26" spans="1:12" x14ac:dyDescent="0.3">
      <c r="A26" s="120"/>
    </row>
    <row r="27" spans="1:12" x14ac:dyDescent="0.3">
      <c r="A27" s="120"/>
    </row>
    <row r="28" spans="1:12" x14ac:dyDescent="0.3">
      <c r="A28" s="120"/>
    </row>
    <row r="29" spans="1:12" x14ac:dyDescent="0.3">
      <c r="A29" s="120"/>
    </row>
    <row r="30" spans="1:12" x14ac:dyDescent="0.3">
      <c r="A30" s="120"/>
    </row>
    <row r="31" spans="1:12" x14ac:dyDescent="0.3">
      <c r="A31" s="120"/>
    </row>
    <row r="32" spans="1:12" x14ac:dyDescent="0.3">
      <c r="A32" s="120"/>
    </row>
    <row r="33" spans="1:1" x14ac:dyDescent="0.3">
      <c r="A33" s="120"/>
    </row>
    <row r="34" spans="1:1" x14ac:dyDescent="0.3">
      <c r="A34" s="120"/>
    </row>
  </sheetData>
  <mergeCells count="1">
    <mergeCell ref="C5:L22"/>
  </mergeCells>
  <hyperlinks>
    <hyperlink ref="A19" location="'Regional utveckling'!A1" display="Regional utveckling" xr:uid="{00000000-0004-0000-3500-000000000000}"/>
    <hyperlink ref="A18" location="'Läkemedel'!A1" display="Läkemedel" xr:uid="{00000000-0004-0000-3500-000001000000}"/>
    <hyperlink ref="A14" location="'Övrig hälso- och sjukvård'!A1" display="Övrig hälso- och sjukvård" xr:uid="{00000000-0004-0000-3500-000002000000}"/>
    <hyperlink ref="A13" location="'Tandvård'!A1" display="Tandvård" xr:uid="{00000000-0004-0000-3500-000003000000}"/>
    <hyperlink ref="A12" location="'Specialiserad psykiatrisk vård'!A1" display="Specialiserad psykiatrisk vård" xr:uid="{00000000-0004-0000-3500-000004000000}"/>
    <hyperlink ref="A11" location="'Specialiserad somatisk vård'!A1" display="Specialiserad somatisk vård" xr:uid="{00000000-0004-0000-3500-000005000000}"/>
    <hyperlink ref="A10" location="'Vårdcentraler'!A1" display="Vårdcentraler" xr:uid="{00000000-0004-0000-3500-000006000000}"/>
    <hyperlink ref="A9" location="'Primärvård'!A1" display="Primärvård" xr:uid="{00000000-0004-0000-3500-000007000000}"/>
    <hyperlink ref="A8" location="'Vårdplatser'!A1" display="Vårdplatser" xr:uid="{00000000-0004-0000-3500-000008000000}"/>
    <hyperlink ref="A7" location="'Hälso- och sjukvård'!A1" display="Hälso- och sjukvård" xr:uid="{00000000-0004-0000-3500-000009000000}"/>
    <hyperlink ref="A6" location="'Kostnader och intäkter'!A1" display="Kostnader för" xr:uid="{00000000-0004-0000-3500-00000A000000}"/>
    <hyperlink ref="A5" location="'Regionernas ekonomi'!A1" display="Regionernas ekonomi" xr:uid="{00000000-0004-0000-3500-00000B000000}"/>
    <hyperlink ref="A20" location="'Trafik och infrastruktur'!A1" display="Trafik och infrastruktur, samt allmän regional utveckling" xr:uid="{00000000-0004-0000-3500-00000C000000}"/>
    <hyperlink ref="A21" location="'Utbildning och kultur'!A1" display="Utbildning och kultur" xr:uid="{00000000-0004-0000-3500-00000D000000}"/>
    <hyperlink ref="A4" location="Innehåll!A1" display="Innehåll" xr:uid="{00000000-0004-0000-3500-00000E000000}"/>
    <hyperlink ref="A15" location="'Övrig hälso- och sjukvård 1'!A1" display="Övrig hälso- och sjukvård 1" xr:uid="{41A16380-CE34-41FB-AA97-56AD28EA3EF2}"/>
    <hyperlink ref="A16" location="'Övrig hälso- och sjukvård 2'!A1" display="Övrig hälso- och sjukvård 2" xr:uid="{E0A276DB-A8E2-4461-AB58-A76FE5A4D700}"/>
    <hyperlink ref="A17" location="'Övrig hälso- och sjukvård 3'!A1" display="Övrig hälso- och sjukvård 3" xr:uid="{6597A4DA-FBF0-4706-B835-056810C52EA7}"/>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60">
    <tabColor rgb="FFFF0000"/>
  </sheetPr>
  <dimension ref="A1:R34"/>
  <sheetViews>
    <sheetView showGridLines="0" showRowColHeaders="0" workbookViewId="0"/>
  </sheetViews>
  <sheetFormatPr defaultRowHeight="16.5" x14ac:dyDescent="0.3"/>
  <cols>
    <col min="1" max="1" width="59.5" customWidth="1"/>
    <col min="3" max="3" width="42.75" customWidth="1"/>
    <col min="4" max="4" width="15" customWidth="1"/>
    <col min="6" max="6" width="15" customWidth="1"/>
  </cols>
  <sheetData>
    <row r="1" spans="1:18" ht="35.25" x14ac:dyDescent="0.5">
      <c r="A1" s="3" t="s">
        <v>3</v>
      </c>
    </row>
    <row r="2" spans="1:18" x14ac:dyDescent="0.3">
      <c r="A2" s="94"/>
      <c r="C2" s="4" t="s">
        <v>298</v>
      </c>
    </row>
    <row r="3" spans="1:18" x14ac:dyDescent="0.3">
      <c r="A3" s="94"/>
      <c r="C3" s="48" t="s">
        <v>299</v>
      </c>
    </row>
    <row r="4" spans="1:18" x14ac:dyDescent="0.3">
      <c r="A4" s="16" t="s">
        <v>14</v>
      </c>
      <c r="C4" s="177"/>
      <c r="D4" s="177">
        <v>2020</v>
      </c>
      <c r="E4" s="177"/>
      <c r="F4" s="177">
        <v>2021</v>
      </c>
      <c r="G4" s="177"/>
    </row>
    <row r="5" spans="1:18" x14ac:dyDescent="0.3">
      <c r="A5" s="17" t="s">
        <v>0</v>
      </c>
      <c r="C5" s="141" t="s">
        <v>275</v>
      </c>
      <c r="D5" s="151" t="s">
        <v>295</v>
      </c>
      <c r="E5" s="151" t="s">
        <v>296</v>
      </c>
      <c r="F5" s="151" t="s">
        <v>295</v>
      </c>
      <c r="G5" s="151" t="s">
        <v>296</v>
      </c>
    </row>
    <row r="6" spans="1:18" x14ac:dyDescent="0.3">
      <c r="A6" s="17" t="s">
        <v>2</v>
      </c>
      <c r="C6" s="27" t="s">
        <v>289</v>
      </c>
      <c r="D6" s="27">
        <v>7003.7936681504571</v>
      </c>
      <c r="E6" s="110">
        <f>D6/D$13</f>
        <v>0.32235488862224515</v>
      </c>
      <c r="F6" s="27">
        <v>7313.8343151361814</v>
      </c>
      <c r="G6" s="110">
        <f>F6/F$13</f>
        <v>0.32807532097740028</v>
      </c>
      <c r="Q6" s="1"/>
      <c r="R6" s="1"/>
    </row>
    <row r="7" spans="1:18" x14ac:dyDescent="0.3">
      <c r="A7" s="17" t="s">
        <v>4</v>
      </c>
      <c r="C7" s="142" t="s">
        <v>290</v>
      </c>
      <c r="D7" s="142">
        <v>905.5055585568</v>
      </c>
      <c r="E7" s="149">
        <f t="shared" ref="E7:G13" si="0">D7/D$13</f>
        <v>4.1676576624862759E-2</v>
      </c>
      <c r="F7" s="142">
        <v>957.04173450875919</v>
      </c>
      <c r="G7" s="149">
        <f t="shared" si="0"/>
        <v>4.292984510025543E-2</v>
      </c>
      <c r="Q7" s="1"/>
      <c r="R7" s="1"/>
    </row>
    <row r="8" spans="1:18" x14ac:dyDescent="0.3">
      <c r="A8" s="17" t="s">
        <v>6</v>
      </c>
      <c r="C8" s="27" t="s">
        <v>291</v>
      </c>
      <c r="D8" s="27">
        <v>2611.1306200199997</v>
      </c>
      <c r="E8" s="110">
        <f t="shared" si="0"/>
        <v>0.12017925713921804</v>
      </c>
      <c r="F8" s="27">
        <v>2875.7656653410004</v>
      </c>
      <c r="G8" s="110">
        <f t="shared" si="0"/>
        <v>0.12899769164308292</v>
      </c>
      <c r="Q8" s="1"/>
      <c r="R8" s="1"/>
    </row>
    <row r="9" spans="1:18" x14ac:dyDescent="0.3">
      <c r="A9" s="17" t="s">
        <v>8</v>
      </c>
      <c r="C9" s="142" t="s">
        <v>292</v>
      </c>
      <c r="D9" s="142">
        <v>6263.5517347380001</v>
      </c>
      <c r="E9" s="149">
        <f t="shared" si="0"/>
        <v>0.28828469505217924</v>
      </c>
      <c r="F9" s="142">
        <v>6709.0589323730992</v>
      </c>
      <c r="G9" s="149">
        <f t="shared" si="0"/>
        <v>0.30094702284127628</v>
      </c>
      <c r="Q9" s="1"/>
      <c r="R9" s="1"/>
    </row>
    <row r="10" spans="1:18" x14ac:dyDescent="0.3">
      <c r="A10" s="17" t="s">
        <v>10</v>
      </c>
      <c r="C10" s="27" t="s">
        <v>293</v>
      </c>
      <c r="D10" s="27">
        <v>2186.997658413</v>
      </c>
      <c r="E10" s="110">
        <f t="shared" si="0"/>
        <v>0.10065821753155747</v>
      </c>
      <c r="F10" s="27">
        <v>2660.4892107912997</v>
      </c>
      <c r="G10" s="110">
        <f t="shared" si="0"/>
        <v>0.11934107530722944</v>
      </c>
      <c r="Q10" s="1"/>
      <c r="R10" s="1"/>
    </row>
    <row r="11" spans="1:18" x14ac:dyDescent="0.3">
      <c r="A11" s="17" t="s">
        <v>12</v>
      </c>
      <c r="C11" s="142" t="s">
        <v>294</v>
      </c>
      <c r="D11" s="142">
        <v>551.14274448124002</v>
      </c>
      <c r="E11" s="149">
        <f t="shared" si="0"/>
        <v>2.536676070571987E-2</v>
      </c>
      <c r="F11" s="142">
        <v>559.95542765999994</v>
      </c>
      <c r="G11" s="149">
        <f t="shared" si="0"/>
        <v>2.5117817651734885E-2</v>
      </c>
      <c r="Q11" s="1"/>
      <c r="R11" s="1"/>
    </row>
    <row r="12" spans="1:18" x14ac:dyDescent="0.3">
      <c r="A12" s="17" t="s">
        <v>13</v>
      </c>
      <c r="C12" s="27" t="s">
        <v>242</v>
      </c>
      <c r="D12" s="27">
        <v>2204.843901236</v>
      </c>
      <c r="E12" s="110">
        <f t="shared" si="0"/>
        <v>0.10147960432421736</v>
      </c>
      <c r="F12" s="27">
        <v>1217.0107289329999</v>
      </c>
      <c r="G12" s="110">
        <f t="shared" si="0"/>
        <v>5.4591226479020871E-2</v>
      </c>
      <c r="Q12" s="1"/>
      <c r="R12" s="1"/>
    </row>
    <row r="13" spans="1:18" x14ac:dyDescent="0.3">
      <c r="A13" s="17" t="s">
        <v>1</v>
      </c>
      <c r="C13" s="143" t="s">
        <v>28</v>
      </c>
      <c r="D13" s="143">
        <f>SUM(D6:D12)</f>
        <v>21726.965885595499</v>
      </c>
      <c r="E13" s="149">
        <f t="shared" si="0"/>
        <v>1</v>
      </c>
      <c r="F13" s="143">
        <v>22293.156014743337</v>
      </c>
      <c r="G13" s="149">
        <f t="shared" si="0"/>
        <v>1</v>
      </c>
      <c r="Q13" s="1"/>
      <c r="R13" s="1"/>
    </row>
    <row r="14" spans="1:18" x14ac:dyDescent="0.3">
      <c r="A14" s="17" t="s">
        <v>3</v>
      </c>
    </row>
    <row r="15" spans="1:18" x14ac:dyDescent="0.3">
      <c r="A15" s="122" t="s">
        <v>138</v>
      </c>
      <c r="C15" s="337" t="s">
        <v>297</v>
      </c>
      <c r="D15" s="337"/>
      <c r="E15" s="337"/>
      <c r="F15" s="337"/>
      <c r="G15" s="337"/>
    </row>
    <row r="16" spans="1:18" x14ac:dyDescent="0.3">
      <c r="A16" s="21" t="s">
        <v>139</v>
      </c>
      <c r="C16" s="337"/>
      <c r="D16" s="337"/>
      <c r="E16" s="337"/>
      <c r="F16" s="337"/>
      <c r="G16" s="337"/>
    </row>
    <row r="17" spans="1:7" x14ac:dyDescent="0.3">
      <c r="A17" s="21" t="s">
        <v>140</v>
      </c>
      <c r="C17" s="337"/>
      <c r="D17" s="337"/>
      <c r="E17" s="337"/>
      <c r="F17" s="337"/>
      <c r="G17" s="337"/>
    </row>
    <row r="18" spans="1:7" x14ac:dyDescent="0.3">
      <c r="A18" s="17" t="s">
        <v>5</v>
      </c>
      <c r="C18" s="337"/>
      <c r="D18" s="337"/>
      <c r="E18" s="337"/>
      <c r="F18" s="337"/>
      <c r="G18" s="337"/>
    </row>
    <row r="19" spans="1:7" x14ac:dyDescent="0.3">
      <c r="A19" s="17" t="s">
        <v>7</v>
      </c>
      <c r="C19" s="347"/>
      <c r="D19" s="347"/>
      <c r="E19" s="347"/>
      <c r="F19" s="347"/>
      <c r="G19" s="347"/>
    </row>
    <row r="20" spans="1:7" x14ac:dyDescent="0.3">
      <c r="A20" s="17" t="s">
        <v>9</v>
      </c>
      <c r="C20" s="347"/>
      <c r="D20" s="347"/>
      <c r="E20" s="347"/>
      <c r="F20" s="347"/>
      <c r="G20" s="347"/>
    </row>
    <row r="21" spans="1:7" x14ac:dyDescent="0.3">
      <c r="A21" s="119" t="s">
        <v>11</v>
      </c>
      <c r="C21" s="347"/>
      <c r="D21" s="347"/>
      <c r="E21" s="347"/>
      <c r="F21" s="347"/>
      <c r="G21" s="347"/>
    </row>
    <row r="22" spans="1:7" x14ac:dyDescent="0.3">
      <c r="A22" s="120"/>
      <c r="C22" s="347"/>
      <c r="D22" s="347"/>
      <c r="E22" s="347"/>
      <c r="F22" s="347"/>
      <c r="G22" s="347"/>
    </row>
    <row r="23" spans="1:7" x14ac:dyDescent="0.3">
      <c r="A23" s="120"/>
      <c r="C23" s="347"/>
      <c r="D23" s="347"/>
      <c r="E23" s="347"/>
      <c r="F23" s="347"/>
      <c r="G23" s="347"/>
    </row>
    <row r="24" spans="1:7" x14ac:dyDescent="0.3">
      <c r="A24" s="120"/>
      <c r="C24" s="347"/>
      <c r="D24" s="347"/>
      <c r="E24" s="347"/>
      <c r="F24" s="347"/>
      <c r="G24" s="347"/>
    </row>
    <row r="25" spans="1:7" x14ac:dyDescent="0.3">
      <c r="A25" s="120"/>
      <c r="C25" s="347"/>
      <c r="D25" s="347"/>
      <c r="E25" s="347"/>
      <c r="F25" s="347"/>
      <c r="G25" s="347"/>
    </row>
    <row r="26" spans="1:7" x14ac:dyDescent="0.3">
      <c r="A26" s="120"/>
      <c r="C26" s="347"/>
      <c r="D26" s="347"/>
      <c r="E26" s="347"/>
      <c r="F26" s="347"/>
      <c r="G26" s="347"/>
    </row>
    <row r="27" spans="1:7" x14ac:dyDescent="0.3">
      <c r="A27" s="120"/>
    </row>
    <row r="28" spans="1:7" x14ac:dyDescent="0.3">
      <c r="A28" s="120"/>
    </row>
    <row r="29" spans="1:7" x14ac:dyDescent="0.3">
      <c r="A29" s="120"/>
    </row>
    <row r="30" spans="1:7" x14ac:dyDescent="0.3">
      <c r="A30" s="120"/>
    </row>
    <row r="31" spans="1:7" x14ac:dyDescent="0.3">
      <c r="A31" s="120"/>
    </row>
    <row r="32" spans="1:7" x14ac:dyDescent="0.3">
      <c r="A32" s="120"/>
    </row>
    <row r="33" spans="1:1" x14ac:dyDescent="0.3">
      <c r="A33" s="120"/>
    </row>
    <row r="34" spans="1:1" x14ac:dyDescent="0.3">
      <c r="A34" s="120"/>
    </row>
  </sheetData>
  <mergeCells count="1">
    <mergeCell ref="C15:G26"/>
  </mergeCells>
  <hyperlinks>
    <hyperlink ref="A19" location="'Regional utveckling'!A1" display="Regional utveckling" xr:uid="{00000000-0004-0000-3600-000000000000}"/>
    <hyperlink ref="A18" location="'Läkemedel'!A1" display="Läkemedel" xr:uid="{00000000-0004-0000-3600-000001000000}"/>
    <hyperlink ref="A14" location="'Övrig hälso- och sjukvård'!A1" display="Övrig hälso- och sjukvård" xr:uid="{00000000-0004-0000-3600-000002000000}"/>
    <hyperlink ref="A13" location="'Tandvård'!A1" display="Tandvård" xr:uid="{00000000-0004-0000-3600-000003000000}"/>
    <hyperlink ref="A12" location="'Specialiserad psykiatrisk vård'!A1" display="Specialiserad psykiatrisk vård" xr:uid="{00000000-0004-0000-3600-000004000000}"/>
    <hyperlink ref="A11" location="'Specialiserad somatisk vård'!A1" display="Specialiserad somatisk vård" xr:uid="{00000000-0004-0000-3600-000005000000}"/>
    <hyperlink ref="A10" location="'Vårdcentraler'!A1" display="Vårdcentraler" xr:uid="{00000000-0004-0000-3600-000006000000}"/>
    <hyperlink ref="A9" location="'Primärvård'!A1" display="Primärvård" xr:uid="{00000000-0004-0000-3600-000007000000}"/>
    <hyperlink ref="A8" location="'Vårdplatser'!A1" display="Vårdplatser" xr:uid="{00000000-0004-0000-3600-000008000000}"/>
    <hyperlink ref="A7" location="'Hälso- och sjukvård'!A1" display="Hälso- och sjukvård" xr:uid="{00000000-0004-0000-3600-000009000000}"/>
    <hyperlink ref="A6" location="'Kostnader och intäkter'!A1" display="Kostnader för" xr:uid="{00000000-0004-0000-3600-00000A000000}"/>
    <hyperlink ref="A5" location="'Regionernas ekonomi'!A1" display="Regionernas ekonomi" xr:uid="{00000000-0004-0000-3600-00000B000000}"/>
    <hyperlink ref="A20" location="'Trafik och infrastruktur'!A1" display="Trafik och infrastruktur, samt allmän regional utveckling" xr:uid="{00000000-0004-0000-3600-00000C000000}"/>
    <hyperlink ref="A21" location="'Utbildning och kultur'!A1" display="Utbildning och kultur" xr:uid="{00000000-0004-0000-3600-00000D000000}"/>
    <hyperlink ref="A4" location="Innehåll!A1" display="Innehåll" xr:uid="{00000000-0004-0000-3600-00000E000000}"/>
    <hyperlink ref="A15" location="'Övrig hälso- och sjukvård 1'!A1" display="Övrig hälso- och sjukvård 1" xr:uid="{975E2287-0857-4D94-BD9F-BEB73E280A2C}"/>
    <hyperlink ref="A16" location="'Övrig hälso- och sjukvård 2'!A1" display="Övrig hälso- och sjukvård 2" xr:uid="{C22F458C-8578-4D44-BB38-D87D70168700}"/>
    <hyperlink ref="A17" location="'Övrig hälso- och sjukvård 3'!A1" display="Övrig hälso- och sjukvård 3" xr:uid="{EBBE92C6-CB99-4D1D-A08C-B10098FC6043}"/>
  </hyperlink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61">
    <tabColor theme="9"/>
  </sheetPr>
  <dimension ref="A1:K34"/>
  <sheetViews>
    <sheetView showGridLines="0" showRowColHeaders="0" workbookViewId="0"/>
  </sheetViews>
  <sheetFormatPr defaultRowHeight="16.5" x14ac:dyDescent="0.3"/>
  <cols>
    <col min="1" max="1" width="59.5" customWidth="1"/>
    <col min="3" max="3" width="58.875" customWidth="1"/>
  </cols>
  <sheetData>
    <row r="1" spans="1:11" ht="35.25" x14ac:dyDescent="0.5">
      <c r="A1" s="3" t="s">
        <v>3</v>
      </c>
    </row>
    <row r="2" spans="1:11" x14ac:dyDescent="0.3">
      <c r="A2" s="94"/>
      <c r="C2" s="4" t="s">
        <v>382</v>
      </c>
    </row>
    <row r="3" spans="1:11" x14ac:dyDescent="0.3">
      <c r="A3" s="94"/>
      <c r="C3" s="42" t="s">
        <v>392</v>
      </c>
      <c r="E3" s="60"/>
    </row>
    <row r="4" spans="1:11" x14ac:dyDescent="0.3">
      <c r="A4" s="16" t="s">
        <v>14</v>
      </c>
      <c r="C4" s="141" t="s">
        <v>271</v>
      </c>
      <c r="D4" s="141">
        <v>2020</v>
      </c>
      <c r="E4" s="141">
        <v>2021</v>
      </c>
      <c r="H4" s="1"/>
      <c r="K4" s="1"/>
    </row>
    <row r="5" spans="1:11" x14ac:dyDescent="0.3">
      <c r="A5" s="17" t="s">
        <v>0</v>
      </c>
      <c r="C5" s="58" t="s">
        <v>259</v>
      </c>
      <c r="D5" s="27">
        <v>7537.4067012329961</v>
      </c>
      <c r="E5" s="27">
        <v>7829.7906387766589</v>
      </c>
      <c r="H5" s="1"/>
      <c r="K5" s="1"/>
    </row>
    <row r="6" spans="1:11" x14ac:dyDescent="0.3">
      <c r="A6" s="17" t="s">
        <v>2</v>
      </c>
      <c r="C6" s="153" t="s">
        <v>260</v>
      </c>
      <c r="D6" s="142">
        <v>3578.2065994732866</v>
      </c>
      <c r="E6" s="142">
        <v>4036.4618179288582</v>
      </c>
      <c r="H6" s="1"/>
      <c r="K6" s="1"/>
    </row>
    <row r="7" spans="1:11" x14ac:dyDescent="0.3">
      <c r="A7" s="17" t="s">
        <v>4</v>
      </c>
      <c r="C7" s="58" t="s">
        <v>184</v>
      </c>
      <c r="D7" s="27">
        <v>2139.567400119</v>
      </c>
      <c r="E7" s="27">
        <v>2011.8699846066731</v>
      </c>
      <c r="H7" s="1"/>
      <c r="K7" s="1"/>
    </row>
    <row r="8" spans="1:11" x14ac:dyDescent="0.3">
      <c r="A8" s="17" t="s">
        <v>6</v>
      </c>
      <c r="C8" s="175" t="s">
        <v>190</v>
      </c>
      <c r="D8" s="192">
        <v>150.19564503000001</v>
      </c>
      <c r="E8" s="142">
        <v>118.41030094406335</v>
      </c>
      <c r="H8" s="1"/>
      <c r="K8" s="1"/>
    </row>
    <row r="9" spans="1:11" x14ac:dyDescent="0.3">
      <c r="A9" s="17" t="s">
        <v>8</v>
      </c>
      <c r="C9" s="58" t="s">
        <v>185</v>
      </c>
      <c r="D9" s="27">
        <v>1417.4402386734216</v>
      </c>
      <c r="E9" s="27">
        <v>1619.3038087545683</v>
      </c>
      <c r="H9" s="1"/>
    </row>
    <row r="10" spans="1:11" x14ac:dyDescent="0.3">
      <c r="A10" s="17" t="s">
        <v>10</v>
      </c>
      <c r="C10" s="153" t="s">
        <v>261</v>
      </c>
      <c r="D10" s="142">
        <v>14854.81723409669</v>
      </c>
      <c r="E10" s="142">
        <v>14855.813891181027</v>
      </c>
      <c r="H10" s="1"/>
    </row>
    <row r="11" spans="1:11" x14ac:dyDescent="0.3">
      <c r="A11" s="17" t="s">
        <v>12</v>
      </c>
      <c r="C11" s="109" t="s">
        <v>262</v>
      </c>
      <c r="D11" s="99">
        <v>544.57848984454404</v>
      </c>
      <c r="E11" s="27">
        <v>971.43824827965966</v>
      </c>
      <c r="H11" s="1"/>
    </row>
    <row r="12" spans="1:11" x14ac:dyDescent="0.3">
      <c r="A12" s="17" t="s">
        <v>13</v>
      </c>
      <c r="C12" s="153" t="s">
        <v>263</v>
      </c>
      <c r="D12" s="142">
        <v>1203.5196614922559</v>
      </c>
      <c r="E12" s="142">
        <v>1252.7952392160694</v>
      </c>
      <c r="H12" s="1"/>
    </row>
    <row r="13" spans="1:11" x14ac:dyDescent="0.3">
      <c r="A13" s="17" t="s">
        <v>1</v>
      </c>
      <c r="C13" s="28" t="s">
        <v>264</v>
      </c>
      <c r="D13" s="28">
        <f>D12+D10+D9+D7+D6+D5</f>
        <v>30730.957835087647</v>
      </c>
      <c r="E13" s="28">
        <f>E12+E10+E9+E7+E6+E5</f>
        <v>31606.035380463858</v>
      </c>
      <c r="H13" s="1"/>
    </row>
    <row r="14" spans="1:11" x14ac:dyDescent="0.3">
      <c r="A14" s="17" t="s">
        <v>3</v>
      </c>
      <c r="C14" s="175" t="s">
        <v>265</v>
      </c>
      <c r="D14" s="155">
        <f>D13-D8</f>
        <v>30580.762190057649</v>
      </c>
      <c r="E14" s="155">
        <f>E13-E8</f>
        <v>31487.625079519796</v>
      </c>
      <c r="H14" s="1"/>
    </row>
    <row r="15" spans="1:11" x14ac:dyDescent="0.3">
      <c r="A15" s="21" t="s">
        <v>138</v>
      </c>
      <c r="C15" s="28" t="s">
        <v>266</v>
      </c>
      <c r="D15" s="28">
        <v>21548.965885595499</v>
      </c>
      <c r="E15" s="27">
        <v>21680.156014743337</v>
      </c>
      <c r="H15" s="1"/>
    </row>
    <row r="16" spans="1:11" x14ac:dyDescent="0.3">
      <c r="A16" s="122" t="s">
        <v>139</v>
      </c>
      <c r="C16" s="153" t="s">
        <v>267</v>
      </c>
      <c r="D16" s="142">
        <v>341.43426754000001</v>
      </c>
      <c r="E16" s="142">
        <v>361.43401589799998</v>
      </c>
      <c r="H16" s="1"/>
    </row>
    <row r="17" spans="1:8" x14ac:dyDescent="0.3">
      <c r="A17" s="21" t="s">
        <v>140</v>
      </c>
      <c r="C17" s="58" t="s">
        <v>212</v>
      </c>
      <c r="D17" s="27">
        <v>496.98291825600006</v>
      </c>
      <c r="E17" s="27">
        <v>572.88805789279991</v>
      </c>
      <c r="H17" s="1"/>
    </row>
    <row r="18" spans="1:8" x14ac:dyDescent="0.3">
      <c r="A18" s="17" t="s">
        <v>5</v>
      </c>
      <c r="C18" s="175" t="s">
        <v>213</v>
      </c>
      <c r="D18" s="155">
        <v>228.14760544300009</v>
      </c>
      <c r="E18" s="142">
        <v>322.25018972092312</v>
      </c>
      <c r="H18" s="1"/>
    </row>
    <row r="19" spans="1:8" x14ac:dyDescent="0.3">
      <c r="A19" s="17" t="s">
        <v>7</v>
      </c>
      <c r="C19" s="58" t="s">
        <v>214</v>
      </c>
      <c r="D19" s="27">
        <v>1031.7140175910004</v>
      </c>
      <c r="E19" s="27">
        <v>1104.6228838690001</v>
      </c>
      <c r="H19" s="1"/>
    </row>
    <row r="20" spans="1:8" x14ac:dyDescent="0.3">
      <c r="A20" s="17" t="s">
        <v>9</v>
      </c>
      <c r="C20" s="153" t="s">
        <v>215</v>
      </c>
      <c r="D20" s="142">
        <v>737.40308625469993</v>
      </c>
      <c r="E20" s="142">
        <v>721.53425770139995</v>
      </c>
    </row>
    <row r="21" spans="1:8" x14ac:dyDescent="0.3">
      <c r="A21" s="119" t="s">
        <v>11</v>
      </c>
      <c r="C21" s="58" t="s">
        <v>216</v>
      </c>
      <c r="D21" s="27">
        <v>6593.1210540500006</v>
      </c>
      <c r="E21" s="27">
        <v>8882.6125327940008</v>
      </c>
    </row>
    <row r="22" spans="1:8" x14ac:dyDescent="0.3">
      <c r="A22" s="120"/>
      <c r="C22" s="153" t="s">
        <v>218</v>
      </c>
      <c r="D22" s="142">
        <v>300.74881684310998</v>
      </c>
      <c r="E22" s="142">
        <v>428.01627505944998</v>
      </c>
    </row>
    <row r="23" spans="1:8" x14ac:dyDescent="0.3">
      <c r="A23" s="120"/>
      <c r="C23" s="28" t="s">
        <v>268</v>
      </c>
      <c r="D23" s="28">
        <f>D22+D21+D20+D19+D17+D16</f>
        <v>9501.404160534812</v>
      </c>
      <c r="E23" s="28">
        <f>E22+E21+E20+E19+E17+E16</f>
        <v>12071.108023214651</v>
      </c>
    </row>
    <row r="24" spans="1:8" x14ac:dyDescent="0.3">
      <c r="A24" s="120"/>
      <c r="C24" s="175" t="s">
        <v>269</v>
      </c>
      <c r="D24" s="155">
        <f>D23-D18</f>
        <v>9273.2565550918116</v>
      </c>
      <c r="E24" s="155">
        <f>E23-E18</f>
        <v>11748.857833493727</v>
      </c>
    </row>
    <row r="25" spans="1:8" x14ac:dyDescent="0.3">
      <c r="A25" s="120"/>
    </row>
    <row r="26" spans="1:8" x14ac:dyDescent="0.3">
      <c r="A26" s="120"/>
    </row>
    <row r="27" spans="1:8" x14ac:dyDescent="0.3">
      <c r="A27" s="120"/>
    </row>
    <row r="28" spans="1:8" x14ac:dyDescent="0.3">
      <c r="A28" s="120"/>
    </row>
    <row r="29" spans="1:8" x14ac:dyDescent="0.3">
      <c r="A29" s="120"/>
    </row>
    <row r="30" spans="1:8" x14ac:dyDescent="0.3">
      <c r="A30" s="120"/>
    </row>
    <row r="31" spans="1:8" x14ac:dyDescent="0.3">
      <c r="A31" s="120"/>
    </row>
    <row r="32" spans="1:8" x14ac:dyDescent="0.3">
      <c r="A32" s="120"/>
    </row>
    <row r="33" spans="1:1" x14ac:dyDescent="0.3">
      <c r="A33" s="120"/>
    </row>
    <row r="34" spans="1:1" x14ac:dyDescent="0.3">
      <c r="A34" s="120"/>
    </row>
  </sheetData>
  <hyperlinks>
    <hyperlink ref="A19" location="'Regional utveckling'!A1" display="Regional utveckling" xr:uid="{00000000-0004-0000-3700-000000000000}"/>
    <hyperlink ref="A18" location="'Läkemedel'!A1" display="Läkemedel" xr:uid="{00000000-0004-0000-3700-000001000000}"/>
    <hyperlink ref="A14" location="'Övrig hälso- och sjukvård'!A1" display="Övrig hälso- och sjukvård" xr:uid="{00000000-0004-0000-3700-000002000000}"/>
    <hyperlink ref="A13" location="'Tandvård'!A1" display="Tandvård" xr:uid="{00000000-0004-0000-3700-000003000000}"/>
    <hyperlink ref="A12" location="'Specialiserad psykiatrisk vård'!A1" display="Specialiserad psykiatrisk vård" xr:uid="{00000000-0004-0000-3700-000004000000}"/>
    <hyperlink ref="A11" location="'Specialiserad somatisk vård'!A1" display="Specialiserad somatisk vård" xr:uid="{00000000-0004-0000-3700-000005000000}"/>
    <hyperlink ref="A10" location="'Vårdcentraler'!A1" display="Vårdcentraler" xr:uid="{00000000-0004-0000-3700-000006000000}"/>
    <hyperlink ref="A9" location="'Primärvård'!A1" display="Primärvård" xr:uid="{00000000-0004-0000-3700-000007000000}"/>
    <hyperlink ref="A8" location="'Vårdplatser'!A1" display="Vårdplatser" xr:uid="{00000000-0004-0000-3700-000008000000}"/>
    <hyperlink ref="A7" location="'Hälso- och sjukvård'!A1" display="Hälso- och sjukvård" xr:uid="{00000000-0004-0000-3700-000009000000}"/>
    <hyperlink ref="A6" location="'Kostnader och intäkter'!A1" display="Kostnader för" xr:uid="{00000000-0004-0000-3700-00000A000000}"/>
    <hyperlink ref="A5" location="'Regionernas ekonomi'!A1" display="Regionernas ekonomi" xr:uid="{00000000-0004-0000-3700-00000B000000}"/>
    <hyperlink ref="A20" location="'Trafik och infrastruktur'!A1" display="Trafik och infrastruktur, samt allmän regional utveckling" xr:uid="{00000000-0004-0000-3700-00000C000000}"/>
    <hyperlink ref="A21" location="'Utbildning och kultur'!A1" display="Utbildning och kultur" xr:uid="{00000000-0004-0000-3700-00000D000000}"/>
    <hyperlink ref="A4" location="Innehåll!A1" display="Innehåll" xr:uid="{00000000-0004-0000-3700-00000E000000}"/>
    <hyperlink ref="A15" location="'Övrig hälso- och sjukvård 1'!A1" display="Övrig hälso- och sjukvård 1" xr:uid="{D19B0D43-9989-4746-AADA-CA3D43CE7E51}"/>
    <hyperlink ref="A16" location="'Övrig hälso- och sjukvård 2'!A1" display="Övrig hälso- och sjukvård 2" xr:uid="{61781D68-EF97-440F-9EB9-A456634AD72A}"/>
    <hyperlink ref="A17" location="'Övrig hälso- och sjukvård 3'!A1" display="Övrig hälso- och sjukvård 3" xr:uid="{73897FE3-DF86-4A55-80B5-56FD4BB12BF5}"/>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62">
    <tabColor theme="5"/>
  </sheetPr>
  <dimension ref="A1:N53"/>
  <sheetViews>
    <sheetView showGridLines="0" showRowColHeaders="0" zoomScaleNormal="100" workbookViewId="0">
      <selection activeCell="A9" sqref="A9"/>
    </sheetView>
  </sheetViews>
  <sheetFormatPr defaultRowHeight="16.5" x14ac:dyDescent="0.3"/>
  <cols>
    <col min="1" max="1" width="59.5" customWidth="1"/>
    <col min="3" max="3" width="19.375" customWidth="1"/>
  </cols>
  <sheetData>
    <row r="1" spans="1:3" ht="35.25" x14ac:dyDescent="0.5">
      <c r="A1" s="3" t="s">
        <v>3</v>
      </c>
    </row>
    <row r="2" spans="1:3" x14ac:dyDescent="0.3">
      <c r="A2" s="94"/>
      <c r="C2" s="4" t="s">
        <v>309</v>
      </c>
    </row>
    <row r="3" spans="1:3" x14ac:dyDescent="0.3">
      <c r="A3" s="94"/>
      <c r="C3" s="42" t="s">
        <v>308</v>
      </c>
    </row>
    <row r="4" spans="1:3" x14ac:dyDescent="0.3">
      <c r="A4" s="16" t="s">
        <v>14</v>
      </c>
    </row>
    <row r="5" spans="1:3" x14ac:dyDescent="0.3">
      <c r="A5" s="17" t="s">
        <v>0</v>
      </c>
    </row>
    <row r="6" spans="1:3" x14ac:dyDescent="0.3">
      <c r="A6" s="17" t="s">
        <v>2</v>
      </c>
    </row>
    <row r="7" spans="1:3" x14ac:dyDescent="0.3">
      <c r="A7" s="17" t="s">
        <v>4</v>
      </c>
    </row>
    <row r="8" spans="1:3" x14ac:dyDescent="0.3">
      <c r="A8" s="17" t="s">
        <v>6</v>
      </c>
    </row>
    <row r="9" spans="1:3" x14ac:dyDescent="0.3">
      <c r="A9" s="17" t="s">
        <v>8</v>
      </c>
    </row>
    <row r="10" spans="1:3" x14ac:dyDescent="0.3">
      <c r="A10" s="17" t="s">
        <v>10</v>
      </c>
    </row>
    <row r="11" spans="1:3" x14ac:dyDescent="0.3">
      <c r="A11" s="17" t="s">
        <v>12</v>
      </c>
    </row>
    <row r="12" spans="1:3" x14ac:dyDescent="0.3">
      <c r="A12" s="17" t="s">
        <v>13</v>
      </c>
    </row>
    <row r="13" spans="1:3" x14ac:dyDescent="0.3">
      <c r="A13" s="17" t="s">
        <v>1</v>
      </c>
    </row>
    <row r="14" spans="1:3" x14ac:dyDescent="0.3">
      <c r="A14" s="17" t="s">
        <v>3</v>
      </c>
    </row>
    <row r="15" spans="1:3" x14ac:dyDescent="0.3">
      <c r="A15" s="21" t="s">
        <v>138</v>
      </c>
    </row>
    <row r="16" spans="1:3" x14ac:dyDescent="0.3">
      <c r="A16" s="21" t="s">
        <v>139</v>
      </c>
    </row>
    <row r="17" spans="1:14" x14ac:dyDescent="0.3">
      <c r="A17" s="122" t="s">
        <v>140</v>
      </c>
    </row>
    <row r="18" spans="1:14" x14ac:dyDescent="0.3">
      <c r="A18" s="17" t="s">
        <v>5</v>
      </c>
    </row>
    <row r="19" spans="1:14" x14ac:dyDescent="0.3">
      <c r="A19" s="17" t="s">
        <v>7</v>
      </c>
    </row>
    <row r="20" spans="1:14" x14ac:dyDescent="0.3">
      <c r="A20" s="17" t="s">
        <v>9</v>
      </c>
    </row>
    <row r="21" spans="1:14" x14ac:dyDescent="0.3">
      <c r="A21" s="119" t="s">
        <v>11</v>
      </c>
    </row>
    <row r="22" spans="1:14" x14ac:dyDescent="0.3">
      <c r="A22" s="120"/>
    </row>
    <row r="23" spans="1:14" x14ac:dyDescent="0.3">
      <c r="A23" s="120"/>
    </row>
    <row r="24" spans="1:14" x14ac:dyDescent="0.3">
      <c r="A24" s="120"/>
      <c r="F24" s="71"/>
    </row>
    <row r="25" spans="1:14" x14ac:dyDescent="0.3">
      <c r="A25" s="120"/>
      <c r="C25" s="141" t="s">
        <v>59</v>
      </c>
      <c r="D25" s="141" t="s">
        <v>435</v>
      </c>
      <c r="E25" s="141" t="s">
        <v>487</v>
      </c>
      <c r="F25" s="204" t="str">
        <f>CONCATENATE("Riket ",E25)</f>
        <v>Riket 2021</v>
      </c>
    </row>
    <row r="26" spans="1:14" x14ac:dyDescent="0.3">
      <c r="A26" s="120"/>
      <c r="C26" s="27" t="s">
        <v>49</v>
      </c>
      <c r="D26" s="27">
        <v>2045.5771136166957</v>
      </c>
      <c r="E26" s="27">
        <v>2209.3966434230078</v>
      </c>
      <c r="F26" s="58">
        <f t="shared" ref="F26:F47" si="0">$E$47</f>
        <v>2225.7815402067445</v>
      </c>
    </row>
    <row r="27" spans="1:14" x14ac:dyDescent="0.3">
      <c r="A27" s="120"/>
      <c r="C27" s="142" t="s">
        <v>51</v>
      </c>
      <c r="D27" s="142">
        <v>1732.7765104507278</v>
      </c>
      <c r="E27" s="142">
        <v>2058.0923787295014</v>
      </c>
      <c r="F27" s="153">
        <f t="shared" si="0"/>
        <v>2225.7815402067445</v>
      </c>
    </row>
    <row r="28" spans="1:14" x14ac:dyDescent="0.3">
      <c r="A28" s="120"/>
      <c r="C28" s="27" t="s">
        <v>50</v>
      </c>
      <c r="D28" s="27">
        <v>1636.6010801567129</v>
      </c>
      <c r="E28" s="27">
        <v>1722.9896521217624</v>
      </c>
      <c r="F28" s="58">
        <f t="shared" si="0"/>
        <v>2225.7815402067445</v>
      </c>
    </row>
    <row r="29" spans="1:14" x14ac:dyDescent="0.3">
      <c r="A29" s="120"/>
      <c r="C29" s="142" t="s">
        <v>58</v>
      </c>
      <c r="D29" s="142">
        <v>2034.8575856562447</v>
      </c>
      <c r="E29" s="142">
        <v>2214.1604074055149</v>
      </c>
      <c r="F29" s="153">
        <f t="shared" si="0"/>
        <v>2225.7815402067445</v>
      </c>
    </row>
    <row r="30" spans="1:14" x14ac:dyDescent="0.3">
      <c r="A30" s="120"/>
      <c r="C30" s="27" t="s">
        <v>44</v>
      </c>
      <c r="D30" s="27">
        <v>1898.43360839977</v>
      </c>
      <c r="E30" s="27">
        <v>2465.3922736825189</v>
      </c>
      <c r="F30" s="58">
        <f t="shared" si="0"/>
        <v>2225.7815402067445</v>
      </c>
    </row>
    <row r="31" spans="1:14" x14ac:dyDescent="0.3">
      <c r="A31" s="120"/>
      <c r="C31" s="142" t="s">
        <v>46</v>
      </c>
      <c r="D31" s="142">
        <v>1661.2034825944438</v>
      </c>
      <c r="E31" s="142">
        <v>1991.737975804072</v>
      </c>
      <c r="F31" s="153">
        <f t="shared" si="0"/>
        <v>2225.7815402067445</v>
      </c>
    </row>
    <row r="32" spans="1:14" x14ac:dyDescent="0.3">
      <c r="A32" s="120"/>
      <c r="C32" s="27" t="s">
        <v>45</v>
      </c>
      <c r="D32" s="27">
        <v>2154.3839681313766</v>
      </c>
      <c r="E32" s="27">
        <v>1772.0238697279256</v>
      </c>
      <c r="F32" s="58">
        <f t="shared" si="0"/>
        <v>2225.7815402067445</v>
      </c>
      <c r="M32" s="79"/>
      <c r="N32" s="79"/>
    </row>
    <row r="33" spans="1:14" x14ac:dyDescent="0.3">
      <c r="A33" s="120"/>
      <c r="C33" s="142" t="s">
        <v>40</v>
      </c>
      <c r="D33" s="142">
        <v>2960.5482003858692</v>
      </c>
      <c r="E33" s="142">
        <v>3590.1050802445861</v>
      </c>
      <c r="F33" s="153">
        <f t="shared" si="0"/>
        <v>2225.7815402067445</v>
      </c>
      <c r="M33" s="79"/>
      <c r="N33" s="79"/>
    </row>
    <row r="34" spans="1:14" x14ac:dyDescent="0.3">
      <c r="A34" s="120"/>
      <c r="C34" s="27" t="s">
        <v>38</v>
      </c>
      <c r="D34" s="27">
        <v>1942.0832914193743</v>
      </c>
      <c r="E34" s="27">
        <v>2422.3434442577877</v>
      </c>
      <c r="F34" s="58">
        <f t="shared" si="0"/>
        <v>2225.7815402067445</v>
      </c>
      <c r="M34" s="79"/>
      <c r="N34" s="79"/>
    </row>
    <row r="35" spans="1:14" x14ac:dyDescent="0.3">
      <c r="C35" s="142" t="s">
        <v>48</v>
      </c>
      <c r="D35" s="142">
        <v>1758.3188940740108</v>
      </c>
      <c r="E35" s="142">
        <v>1667.1123232971461</v>
      </c>
      <c r="F35" s="153">
        <f t="shared" si="0"/>
        <v>2225.7815402067445</v>
      </c>
      <c r="M35" s="79"/>
      <c r="N35" s="79"/>
    </row>
    <row r="36" spans="1:14" x14ac:dyDescent="0.3">
      <c r="C36" s="27" t="s">
        <v>42</v>
      </c>
      <c r="D36" s="27">
        <v>2165.2104284242223</v>
      </c>
      <c r="E36" s="27">
        <v>2281.6405280284971</v>
      </c>
      <c r="F36" s="58">
        <f t="shared" si="0"/>
        <v>2225.7815402067445</v>
      </c>
      <c r="M36" s="79"/>
      <c r="N36" s="79"/>
    </row>
    <row r="37" spans="1:14" x14ac:dyDescent="0.3">
      <c r="C37" s="142" t="s">
        <v>56</v>
      </c>
      <c r="D37" s="142">
        <v>2506.9882413431865</v>
      </c>
      <c r="E37" s="142">
        <v>2329.7011391751425</v>
      </c>
      <c r="F37" s="153">
        <f t="shared" si="0"/>
        <v>2225.7815402067445</v>
      </c>
      <c r="M37" s="79"/>
      <c r="N37" s="79"/>
    </row>
    <row r="38" spans="1:14" x14ac:dyDescent="0.3">
      <c r="C38" s="27" t="s">
        <v>52</v>
      </c>
      <c r="D38" s="27">
        <v>2622.9740000353499</v>
      </c>
      <c r="E38" s="27">
        <v>2988.478987337392</v>
      </c>
      <c r="F38" s="58">
        <f t="shared" si="0"/>
        <v>2225.7815402067445</v>
      </c>
      <c r="M38" s="79"/>
      <c r="N38" s="79"/>
    </row>
    <row r="39" spans="1:14" x14ac:dyDescent="0.3">
      <c r="C39" s="142" t="s">
        <v>57</v>
      </c>
      <c r="D39" s="142">
        <v>2339.3305261367018</v>
      </c>
      <c r="E39" s="142">
        <v>2575.0345510965085</v>
      </c>
      <c r="F39" s="153">
        <f t="shared" si="0"/>
        <v>2225.7815402067445</v>
      </c>
      <c r="M39" s="79"/>
      <c r="N39" s="79"/>
    </row>
    <row r="40" spans="1:14" x14ac:dyDescent="0.3">
      <c r="C40" s="27" t="s">
        <v>55</v>
      </c>
      <c r="D40" s="27">
        <v>2388.6758004048479</v>
      </c>
      <c r="E40" s="27">
        <v>1896.2816390469125</v>
      </c>
      <c r="F40" s="58">
        <f t="shared" si="0"/>
        <v>2225.7815402067445</v>
      </c>
      <c r="M40" s="79"/>
      <c r="N40" s="79"/>
    </row>
    <row r="41" spans="1:14" x14ac:dyDescent="0.3">
      <c r="C41" s="142" t="s">
        <v>39</v>
      </c>
      <c r="D41" s="142">
        <v>2904.3090143077625</v>
      </c>
      <c r="E41" s="142">
        <v>3186.6901073904164</v>
      </c>
      <c r="F41" s="153">
        <f t="shared" si="0"/>
        <v>2225.7815402067445</v>
      </c>
      <c r="M41" s="79"/>
      <c r="N41" s="79"/>
    </row>
    <row r="42" spans="1:14" x14ac:dyDescent="0.3">
      <c r="C42" s="27" t="s">
        <v>41</v>
      </c>
      <c r="D42" s="27">
        <v>1954.769010302537</v>
      </c>
      <c r="E42" s="27">
        <v>2369.9729294880926</v>
      </c>
      <c r="F42" s="58">
        <f t="shared" si="0"/>
        <v>2225.7815402067445</v>
      </c>
      <c r="M42" s="79"/>
      <c r="N42" s="79"/>
    </row>
    <row r="43" spans="1:14" x14ac:dyDescent="0.3">
      <c r="C43" s="142" t="s">
        <v>54</v>
      </c>
      <c r="D43" s="142">
        <v>2228.5466604512703</v>
      </c>
      <c r="E43" s="142">
        <v>2268.6973009054313</v>
      </c>
      <c r="F43" s="153">
        <f t="shared" si="0"/>
        <v>2225.7815402067445</v>
      </c>
      <c r="M43" s="79"/>
      <c r="N43" s="79"/>
    </row>
    <row r="44" spans="1:14" x14ac:dyDescent="0.3">
      <c r="C44" s="27" t="s">
        <v>43</v>
      </c>
      <c r="D44" s="27">
        <v>2346.5693217172807</v>
      </c>
      <c r="E44" s="27">
        <v>2589.849606978963</v>
      </c>
      <c r="F44" s="58">
        <f t="shared" si="0"/>
        <v>2225.7815402067445</v>
      </c>
      <c r="M44" s="79"/>
      <c r="N44" s="79"/>
    </row>
    <row r="45" spans="1:14" x14ac:dyDescent="0.3">
      <c r="C45" s="142" t="s">
        <v>53</v>
      </c>
      <c r="D45" s="142">
        <v>2245.9610749948756</v>
      </c>
      <c r="E45" s="142">
        <v>2436.5992504452529</v>
      </c>
      <c r="F45" s="153">
        <f t="shared" si="0"/>
        <v>2225.7815402067445</v>
      </c>
      <c r="M45" s="79"/>
      <c r="N45" s="79"/>
    </row>
    <row r="46" spans="1:14" x14ac:dyDescent="0.3">
      <c r="C46" s="27" t="s">
        <v>47</v>
      </c>
      <c r="D46" s="27">
        <v>2868.428854150809</v>
      </c>
      <c r="E46" s="27">
        <v>2775.408201271161</v>
      </c>
      <c r="F46" s="58">
        <f t="shared" si="0"/>
        <v>2225.7815402067445</v>
      </c>
      <c r="M46" s="79"/>
      <c r="N46" s="79"/>
    </row>
    <row r="47" spans="1:14" x14ac:dyDescent="0.3">
      <c r="C47" s="143" t="s">
        <v>60</v>
      </c>
      <c r="D47" s="143">
        <v>2145.7665838999701</v>
      </c>
      <c r="E47" s="143">
        <v>2225.7815402067445</v>
      </c>
      <c r="F47" s="153">
        <f t="shared" si="0"/>
        <v>2225.7815402067445</v>
      </c>
      <c r="M47" s="79"/>
      <c r="N47" s="79"/>
    </row>
    <row r="48" spans="1:14" x14ac:dyDescent="0.3">
      <c r="M48" s="79"/>
      <c r="N48" s="79"/>
    </row>
    <row r="49" spans="13:14" x14ac:dyDescent="0.3">
      <c r="M49" s="79"/>
      <c r="N49" s="79"/>
    </row>
    <row r="50" spans="13:14" x14ac:dyDescent="0.3">
      <c r="M50" s="79"/>
      <c r="N50" s="79"/>
    </row>
    <row r="51" spans="13:14" x14ac:dyDescent="0.3">
      <c r="M51" s="79"/>
      <c r="N51" s="79"/>
    </row>
    <row r="52" spans="13:14" x14ac:dyDescent="0.3">
      <c r="M52" s="79"/>
      <c r="N52" s="79"/>
    </row>
    <row r="53" spans="13:14" x14ac:dyDescent="0.3">
      <c r="M53" s="79"/>
      <c r="N53" s="79"/>
    </row>
  </sheetData>
  <hyperlinks>
    <hyperlink ref="A19" location="'Regional utveckling'!A1" display="Regional utveckling" xr:uid="{00000000-0004-0000-3800-000000000000}"/>
    <hyperlink ref="A18" location="'Läkemedel'!A1" display="Läkemedel" xr:uid="{00000000-0004-0000-3800-000001000000}"/>
    <hyperlink ref="A14" location="'Övrig hälso- och sjukvård'!A1" display="Övrig hälso- och sjukvård" xr:uid="{00000000-0004-0000-3800-000002000000}"/>
    <hyperlink ref="A13" location="'Tandvård'!A1" display="Tandvård" xr:uid="{00000000-0004-0000-3800-000003000000}"/>
    <hyperlink ref="A12" location="'Specialiserad psykiatrisk vård'!A1" display="Specialiserad psykiatrisk vård" xr:uid="{00000000-0004-0000-3800-000004000000}"/>
    <hyperlink ref="A11" location="'Specialiserad somatisk vård'!A1" display="Specialiserad somatisk vård" xr:uid="{00000000-0004-0000-3800-000005000000}"/>
    <hyperlink ref="A10" location="'Vårdcentraler'!A1" display="Vårdcentraler" xr:uid="{00000000-0004-0000-3800-000006000000}"/>
    <hyperlink ref="A9" location="'Primärvård'!A1" display="Primärvård" xr:uid="{00000000-0004-0000-3800-000007000000}"/>
    <hyperlink ref="A8" location="'Vårdplatser'!A1" display="Vårdplatser" xr:uid="{00000000-0004-0000-3800-000008000000}"/>
    <hyperlink ref="A7" location="'Hälso- och sjukvård'!A1" display="Hälso- och sjukvård" xr:uid="{00000000-0004-0000-3800-000009000000}"/>
    <hyperlink ref="A6" location="'Kostnader och intäkter'!A1" display="Kostnader för" xr:uid="{00000000-0004-0000-3800-00000A000000}"/>
    <hyperlink ref="A5" location="'Regionernas ekonomi'!A1" display="Regionernas ekonomi" xr:uid="{00000000-0004-0000-3800-00000B000000}"/>
    <hyperlink ref="A20" location="'Trafik och infrastruktur'!A1" display="Trafik och infrastruktur, samt allmän regional utveckling" xr:uid="{00000000-0004-0000-3800-00000C000000}"/>
    <hyperlink ref="A21" location="'Utbildning och kultur'!A1" display="Utbildning och kultur" xr:uid="{00000000-0004-0000-3800-00000D000000}"/>
    <hyperlink ref="A4" location="Innehåll!A1" display="Innehåll" xr:uid="{00000000-0004-0000-3800-00000E000000}"/>
    <hyperlink ref="A15" location="'Övrig hälso- och sjukvård 1'!A1" display="Övrig hälso- och sjukvård 1" xr:uid="{64F68568-9310-4392-9E52-C424DB09B9EE}"/>
    <hyperlink ref="A16" location="'Övrig hälso- och sjukvård 2'!A1" display="Övrig hälso- och sjukvård 2" xr:uid="{CE0E3406-ED33-4B57-BB55-27AC990A0B9A}"/>
    <hyperlink ref="A17" location="'Övrig hälso- och sjukvård 3'!A1" display="Övrig hälso- och sjukvård 3" xr:uid="{921E4E00-692C-4DBE-BACC-D078D7CC627E}"/>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36">
    <tabColor theme="6"/>
  </sheetPr>
  <dimension ref="A1:L34"/>
  <sheetViews>
    <sheetView showGridLines="0" showRowColHeaders="0" workbookViewId="0"/>
  </sheetViews>
  <sheetFormatPr defaultRowHeight="16.5" x14ac:dyDescent="0.3"/>
  <cols>
    <col min="1" max="1" width="59.5" style="2" customWidth="1"/>
  </cols>
  <sheetData>
    <row r="1" spans="1:12" ht="35.25" x14ac:dyDescent="0.5">
      <c r="A1" s="3" t="s">
        <v>5</v>
      </c>
    </row>
    <row r="2" spans="1:12" x14ac:dyDescent="0.3">
      <c r="A2" s="94"/>
    </row>
    <row r="3" spans="1:12" x14ac:dyDescent="0.3">
      <c r="A3" s="94"/>
    </row>
    <row r="4" spans="1:12" x14ac:dyDescent="0.3">
      <c r="A4" s="16" t="s">
        <v>14</v>
      </c>
      <c r="C4" s="4" t="s">
        <v>402</v>
      </c>
    </row>
    <row r="5" spans="1:12" x14ac:dyDescent="0.3">
      <c r="A5" s="17" t="s">
        <v>0</v>
      </c>
      <c r="C5" s="327" t="s">
        <v>393</v>
      </c>
      <c r="D5" s="327"/>
      <c r="E5" s="327"/>
      <c r="F5" s="327"/>
      <c r="G5" s="327"/>
      <c r="H5" s="327"/>
      <c r="I5" s="327"/>
      <c r="J5" s="327"/>
      <c r="K5" s="308"/>
      <c r="L5" s="308"/>
    </row>
    <row r="6" spans="1:12" x14ac:dyDescent="0.3">
      <c r="A6" s="17" t="s">
        <v>2</v>
      </c>
      <c r="C6" s="328"/>
      <c r="D6" s="328"/>
      <c r="E6" s="328"/>
      <c r="F6" s="328"/>
      <c r="G6" s="328"/>
      <c r="H6" s="328"/>
      <c r="I6" s="328"/>
      <c r="J6" s="328"/>
      <c r="K6" s="309"/>
      <c r="L6" s="309"/>
    </row>
    <row r="7" spans="1:12" x14ac:dyDescent="0.3">
      <c r="A7" s="17" t="s">
        <v>4</v>
      </c>
      <c r="C7" s="328"/>
      <c r="D7" s="328"/>
      <c r="E7" s="328"/>
      <c r="F7" s="328"/>
      <c r="G7" s="328"/>
      <c r="H7" s="328"/>
      <c r="I7" s="328"/>
      <c r="J7" s="328"/>
      <c r="K7" s="309"/>
      <c r="L7" s="309"/>
    </row>
    <row r="8" spans="1:12" x14ac:dyDescent="0.3">
      <c r="A8" s="17" t="s">
        <v>6</v>
      </c>
      <c r="C8" s="328"/>
      <c r="D8" s="328"/>
      <c r="E8" s="328"/>
      <c r="F8" s="328"/>
      <c r="G8" s="328"/>
      <c r="H8" s="328"/>
      <c r="I8" s="328"/>
      <c r="J8" s="328"/>
      <c r="K8" s="309"/>
      <c r="L8" s="309"/>
    </row>
    <row r="9" spans="1:12" x14ac:dyDescent="0.3">
      <c r="A9" s="17" t="s">
        <v>8</v>
      </c>
      <c r="C9" s="328"/>
      <c r="D9" s="328"/>
      <c r="E9" s="328"/>
      <c r="F9" s="328"/>
      <c r="G9" s="328"/>
      <c r="H9" s="328"/>
      <c r="I9" s="328"/>
      <c r="J9" s="328"/>
      <c r="K9" s="309"/>
      <c r="L9" s="309"/>
    </row>
    <row r="10" spans="1:12" x14ac:dyDescent="0.3">
      <c r="A10" s="17" t="s">
        <v>10</v>
      </c>
      <c r="C10" s="328"/>
      <c r="D10" s="328"/>
      <c r="E10" s="328"/>
      <c r="F10" s="328"/>
      <c r="G10" s="328"/>
      <c r="H10" s="328"/>
      <c r="I10" s="328"/>
      <c r="J10" s="328"/>
      <c r="K10" s="309"/>
      <c r="L10" s="309"/>
    </row>
    <row r="11" spans="1:12" x14ac:dyDescent="0.3">
      <c r="A11" s="17" t="s">
        <v>12</v>
      </c>
      <c r="C11" s="328"/>
      <c r="D11" s="328"/>
      <c r="E11" s="328"/>
      <c r="F11" s="328"/>
      <c r="G11" s="328"/>
      <c r="H11" s="328"/>
      <c r="I11" s="328"/>
      <c r="J11" s="328"/>
      <c r="K11" s="309"/>
      <c r="L11" s="309"/>
    </row>
    <row r="12" spans="1:12" x14ac:dyDescent="0.3">
      <c r="A12" s="17" t="s">
        <v>13</v>
      </c>
      <c r="C12" s="328"/>
      <c r="D12" s="328"/>
      <c r="E12" s="328"/>
      <c r="F12" s="328"/>
      <c r="G12" s="328"/>
      <c r="H12" s="328"/>
      <c r="I12" s="328"/>
      <c r="J12" s="328"/>
      <c r="K12" s="309"/>
      <c r="L12" s="309"/>
    </row>
    <row r="13" spans="1:12" x14ac:dyDescent="0.3">
      <c r="A13" s="17" t="s">
        <v>1</v>
      </c>
      <c r="C13" s="328"/>
      <c r="D13" s="328"/>
      <c r="E13" s="328"/>
      <c r="F13" s="328"/>
      <c r="G13" s="328"/>
      <c r="H13" s="328"/>
      <c r="I13" s="328"/>
      <c r="J13" s="328"/>
      <c r="K13" s="309"/>
      <c r="L13" s="309"/>
    </row>
    <row r="14" spans="1:12" x14ac:dyDescent="0.3">
      <c r="A14" s="17" t="s">
        <v>3</v>
      </c>
      <c r="C14" s="328"/>
      <c r="D14" s="328"/>
      <c r="E14" s="328"/>
      <c r="F14" s="328"/>
      <c r="G14" s="328"/>
      <c r="H14" s="328"/>
      <c r="I14" s="328"/>
      <c r="J14" s="328"/>
      <c r="K14" s="309"/>
      <c r="L14" s="309"/>
    </row>
    <row r="15" spans="1:12" x14ac:dyDescent="0.3">
      <c r="A15" s="31" t="s">
        <v>5</v>
      </c>
      <c r="C15" s="328"/>
      <c r="D15" s="328"/>
      <c r="E15" s="328"/>
      <c r="F15" s="328"/>
      <c r="G15" s="328"/>
      <c r="H15" s="328"/>
      <c r="I15" s="328"/>
      <c r="J15" s="328"/>
      <c r="K15" s="309"/>
      <c r="L15" s="309"/>
    </row>
    <row r="16" spans="1:12" x14ac:dyDescent="0.3">
      <c r="A16" s="21" t="s">
        <v>141</v>
      </c>
      <c r="C16" s="328"/>
      <c r="D16" s="328"/>
      <c r="E16" s="328"/>
      <c r="F16" s="328"/>
      <c r="G16" s="328"/>
      <c r="H16" s="328"/>
      <c r="I16" s="328"/>
      <c r="J16" s="328"/>
      <c r="K16" s="309"/>
      <c r="L16" s="309"/>
    </row>
    <row r="17" spans="1:12" x14ac:dyDescent="0.3">
      <c r="A17" s="21" t="s">
        <v>142</v>
      </c>
      <c r="C17" s="328"/>
      <c r="D17" s="328"/>
      <c r="E17" s="328"/>
      <c r="F17" s="328"/>
      <c r="G17" s="328"/>
      <c r="H17" s="328"/>
      <c r="I17" s="328"/>
      <c r="J17" s="328"/>
      <c r="K17" s="309"/>
      <c r="L17" s="309"/>
    </row>
    <row r="18" spans="1:12" x14ac:dyDescent="0.3">
      <c r="A18" s="17" t="s">
        <v>7</v>
      </c>
      <c r="C18" s="328"/>
      <c r="D18" s="328"/>
      <c r="E18" s="328"/>
      <c r="F18" s="328"/>
      <c r="G18" s="328"/>
      <c r="H18" s="328"/>
      <c r="I18" s="328"/>
      <c r="J18" s="328"/>
      <c r="K18" s="309"/>
      <c r="L18" s="309"/>
    </row>
    <row r="19" spans="1:12" x14ac:dyDescent="0.3">
      <c r="A19" s="17" t="s">
        <v>9</v>
      </c>
      <c r="C19" s="328"/>
      <c r="D19" s="328"/>
      <c r="E19" s="328"/>
      <c r="F19" s="328"/>
      <c r="G19" s="328"/>
      <c r="H19" s="328"/>
      <c r="I19" s="328"/>
      <c r="J19" s="328"/>
      <c r="K19" s="309"/>
      <c r="L19" s="309"/>
    </row>
    <row r="20" spans="1:12" x14ac:dyDescent="0.3">
      <c r="A20" s="119" t="s">
        <v>11</v>
      </c>
      <c r="B20" s="6"/>
      <c r="C20" s="328"/>
      <c r="D20" s="328"/>
      <c r="E20" s="328"/>
      <c r="F20" s="328"/>
      <c r="G20" s="328"/>
      <c r="H20" s="328"/>
      <c r="I20" s="328"/>
      <c r="J20" s="328"/>
      <c r="K20" s="309"/>
      <c r="L20" s="309"/>
    </row>
    <row r="21" spans="1:12" x14ac:dyDescent="0.3">
      <c r="A21" s="120"/>
      <c r="C21" s="328"/>
      <c r="D21" s="328"/>
      <c r="E21" s="328"/>
      <c r="F21" s="328"/>
      <c r="G21" s="328"/>
      <c r="H21" s="328"/>
      <c r="I21" s="328"/>
      <c r="J21" s="328"/>
      <c r="K21" s="309"/>
      <c r="L21" s="309"/>
    </row>
    <row r="22" spans="1:12" x14ac:dyDescent="0.3">
      <c r="A22" s="120"/>
      <c r="C22" s="309"/>
      <c r="D22" s="309"/>
      <c r="E22" s="309"/>
      <c r="F22" s="309"/>
      <c r="G22" s="309"/>
      <c r="H22" s="309"/>
      <c r="I22" s="309"/>
      <c r="J22" s="309"/>
      <c r="K22" s="309"/>
      <c r="L22" s="309"/>
    </row>
    <row r="23" spans="1:12" x14ac:dyDescent="0.3">
      <c r="A23" s="120"/>
      <c r="B23" s="6"/>
      <c r="C23" s="309"/>
      <c r="D23" s="309"/>
      <c r="E23" s="309"/>
      <c r="F23" s="309"/>
      <c r="G23" s="309"/>
      <c r="H23" s="309"/>
      <c r="I23" s="309"/>
      <c r="J23" s="309"/>
      <c r="K23" s="309"/>
      <c r="L23" s="309"/>
    </row>
    <row r="24" spans="1:12" x14ac:dyDescent="0.3">
      <c r="A24" s="120"/>
    </row>
    <row r="25" spans="1:12" x14ac:dyDescent="0.3">
      <c r="A25" s="120"/>
    </row>
    <row r="26" spans="1:12" x14ac:dyDescent="0.3">
      <c r="A26" s="120"/>
    </row>
    <row r="27" spans="1:12" x14ac:dyDescent="0.3">
      <c r="A27" s="120"/>
    </row>
    <row r="28" spans="1:12" x14ac:dyDescent="0.3">
      <c r="A28" s="120"/>
    </row>
    <row r="29" spans="1:12" x14ac:dyDescent="0.3">
      <c r="A29" s="120"/>
    </row>
    <row r="30" spans="1:12" x14ac:dyDescent="0.3">
      <c r="A30" s="120"/>
    </row>
    <row r="31" spans="1:12" x14ac:dyDescent="0.3">
      <c r="A31" s="120"/>
    </row>
    <row r="32" spans="1:12" x14ac:dyDescent="0.3">
      <c r="A32" s="120"/>
    </row>
    <row r="33" spans="1:1" x14ac:dyDescent="0.3">
      <c r="A33" s="120"/>
    </row>
    <row r="34" spans="1:1" x14ac:dyDescent="0.3">
      <c r="A34" s="120"/>
    </row>
  </sheetData>
  <mergeCells count="1">
    <mergeCell ref="C5:L23"/>
  </mergeCells>
  <hyperlinks>
    <hyperlink ref="A18" location="'Regional utveckling'!A1" display="Regional utveckling" xr:uid="{00000000-0004-0000-3900-000000000000}"/>
    <hyperlink ref="A15" location="'Läkemedel'!A1" display="Läkemedel" xr:uid="{00000000-0004-0000-3900-000001000000}"/>
    <hyperlink ref="A14" location="'Övrig hälso- och sjukvård'!A1" display="Övrig hälso- och sjukvård" xr:uid="{00000000-0004-0000-3900-000002000000}"/>
    <hyperlink ref="A13" location="'Tandvård'!A1" display="Tandvård" xr:uid="{00000000-0004-0000-3900-000003000000}"/>
    <hyperlink ref="A12" location="'Specialiserad psykiatrisk vård'!A1" display="Specialiserad psykiatrisk vård" xr:uid="{00000000-0004-0000-3900-000004000000}"/>
    <hyperlink ref="A11" location="'Specialiserad somatisk vård'!A1" display="Specialiserad somatisk vård" xr:uid="{00000000-0004-0000-3900-000005000000}"/>
    <hyperlink ref="A10" location="'Vårdcentraler'!A1" display="Vårdcentraler" xr:uid="{00000000-0004-0000-3900-000006000000}"/>
    <hyperlink ref="A9" location="'Primärvård'!A1" display="Primärvård" xr:uid="{00000000-0004-0000-3900-000007000000}"/>
    <hyperlink ref="A8" location="'Vårdplatser'!A1" display="Vårdplatser" xr:uid="{00000000-0004-0000-3900-000008000000}"/>
    <hyperlink ref="A7" location="'Hälso- och sjukvård'!A1" display="Hälso- och sjukvård" xr:uid="{00000000-0004-0000-3900-000009000000}"/>
    <hyperlink ref="A6" location="'Kostnader och intäkter'!A1" display="Kostnader för" xr:uid="{00000000-0004-0000-3900-00000A000000}"/>
    <hyperlink ref="A5" location="'Regionernas ekonomi'!A1" display="Regionernas ekonomi" xr:uid="{00000000-0004-0000-3900-00000B000000}"/>
    <hyperlink ref="A19" location="'Trafik och infrastruktur'!A1" display="Trafik och infrastruktur, samt allmän regional utveckling" xr:uid="{00000000-0004-0000-3900-00000C000000}"/>
    <hyperlink ref="A20" location="'Utbildning och kultur'!A1" display="Utbildning och kultur" xr:uid="{00000000-0004-0000-3900-00000D000000}"/>
    <hyperlink ref="A4" location="Innehåll!A1" display="Innehåll" xr:uid="{00000000-0004-0000-3900-00000E000000}"/>
    <hyperlink ref="A16" location="'Läkemedelsförmån'!A1" display="Läkemedelsförmån" xr:uid="{4C1F86F7-B579-4B41-8D0E-EF2DDA555EB3}"/>
    <hyperlink ref="A17" location="'Rekvisitionsläkemedel'!A1" display="Rekvisitionsläkemedel" xr:uid="{9BD8E1E0-0D59-43C8-A2D9-3FC7D5723F25}"/>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63">
    <tabColor theme="6"/>
  </sheetPr>
  <dimension ref="A1:O54"/>
  <sheetViews>
    <sheetView showGridLines="0" showRowColHeaders="0" zoomScaleNormal="100" workbookViewId="0"/>
  </sheetViews>
  <sheetFormatPr defaultRowHeight="16.5" x14ac:dyDescent="0.3"/>
  <cols>
    <col min="1" max="1" width="59.5" style="2" customWidth="1"/>
    <col min="3" max="3" width="19.375" customWidth="1"/>
  </cols>
  <sheetData>
    <row r="1" spans="1:3" ht="35.25" x14ac:dyDescent="0.5">
      <c r="A1" s="3" t="s">
        <v>5</v>
      </c>
    </row>
    <row r="2" spans="1:3" x14ac:dyDescent="0.3">
      <c r="A2" s="94"/>
      <c r="C2" s="4" t="s">
        <v>311</v>
      </c>
    </row>
    <row r="3" spans="1:3" x14ac:dyDescent="0.3">
      <c r="A3" s="94"/>
      <c r="C3" s="42" t="s">
        <v>394</v>
      </c>
    </row>
    <row r="4" spans="1:3" x14ac:dyDescent="0.3">
      <c r="A4" s="16" t="s">
        <v>14</v>
      </c>
    </row>
    <row r="5" spans="1:3" x14ac:dyDescent="0.3">
      <c r="A5" s="17" t="s">
        <v>0</v>
      </c>
    </row>
    <row r="6" spans="1:3" x14ac:dyDescent="0.3">
      <c r="A6" s="17" t="s">
        <v>2</v>
      </c>
    </row>
    <row r="7" spans="1:3" x14ac:dyDescent="0.3">
      <c r="A7" s="17" t="s">
        <v>4</v>
      </c>
    </row>
    <row r="8" spans="1:3" x14ac:dyDescent="0.3">
      <c r="A8" s="17" t="s">
        <v>6</v>
      </c>
    </row>
    <row r="9" spans="1:3" x14ac:dyDescent="0.3">
      <c r="A9" s="17" t="s">
        <v>8</v>
      </c>
    </row>
    <row r="10" spans="1:3" x14ac:dyDescent="0.3">
      <c r="A10" s="17" t="s">
        <v>10</v>
      </c>
    </row>
    <row r="11" spans="1:3" x14ac:dyDescent="0.3">
      <c r="A11" s="17" t="s">
        <v>12</v>
      </c>
    </row>
    <row r="12" spans="1:3" x14ac:dyDescent="0.3">
      <c r="A12" s="17" t="s">
        <v>13</v>
      </c>
    </row>
    <row r="13" spans="1:3" x14ac:dyDescent="0.3">
      <c r="A13" s="17" t="s">
        <v>1</v>
      </c>
    </row>
    <row r="14" spans="1:3" x14ac:dyDescent="0.3">
      <c r="A14" s="17" t="s">
        <v>3</v>
      </c>
    </row>
    <row r="15" spans="1:3" x14ac:dyDescent="0.3">
      <c r="A15" s="17" t="s">
        <v>5</v>
      </c>
    </row>
    <row r="16" spans="1:3" x14ac:dyDescent="0.3">
      <c r="A16" s="122" t="s">
        <v>141</v>
      </c>
    </row>
    <row r="17" spans="1:6" x14ac:dyDescent="0.3">
      <c r="A17" s="21" t="s">
        <v>142</v>
      </c>
    </row>
    <row r="18" spans="1:6" x14ac:dyDescent="0.3">
      <c r="A18" s="17" t="s">
        <v>7</v>
      </c>
    </row>
    <row r="19" spans="1:6" x14ac:dyDescent="0.3">
      <c r="A19" s="17" t="s">
        <v>9</v>
      </c>
    </row>
    <row r="20" spans="1:6" x14ac:dyDescent="0.3">
      <c r="A20" s="119" t="s">
        <v>11</v>
      </c>
    </row>
    <row r="21" spans="1:6" x14ac:dyDescent="0.3">
      <c r="A21" s="120"/>
    </row>
    <row r="22" spans="1:6" x14ac:dyDescent="0.3">
      <c r="A22" s="120"/>
    </row>
    <row r="23" spans="1:6" x14ac:dyDescent="0.3">
      <c r="A23" s="120"/>
    </row>
    <row r="24" spans="1:6" x14ac:dyDescent="0.3">
      <c r="A24" s="120"/>
      <c r="C24" s="59" t="s">
        <v>310</v>
      </c>
      <c r="F24" s="65">
        <f t="shared" ref="F24:F47" si="0">$E$47</f>
        <v>2709.5335306391216</v>
      </c>
    </row>
    <row r="25" spans="1:6" x14ac:dyDescent="0.3">
      <c r="A25" s="120"/>
      <c r="C25" s="141" t="s">
        <v>59</v>
      </c>
      <c r="D25" s="141" t="s">
        <v>435</v>
      </c>
      <c r="E25" s="141" t="s">
        <v>487</v>
      </c>
      <c r="F25" s="204" t="str">
        <f>CONCATENATE("Riket ",E25)</f>
        <v>Riket 2021</v>
      </c>
    </row>
    <row r="26" spans="1:6" x14ac:dyDescent="0.3">
      <c r="A26" s="120"/>
      <c r="C26" s="27" t="s">
        <v>49</v>
      </c>
      <c r="D26" s="27">
        <v>2408.4548848448362</v>
      </c>
      <c r="E26" s="27">
        <v>2570.0384118678057</v>
      </c>
      <c r="F26" s="58">
        <f>$E$47</f>
        <v>2709.5335306391216</v>
      </c>
    </row>
    <row r="27" spans="1:6" x14ac:dyDescent="0.3">
      <c r="A27" s="120"/>
      <c r="C27" s="142" t="s">
        <v>51</v>
      </c>
      <c r="D27" s="142">
        <v>2945.462597259484</v>
      </c>
      <c r="E27" s="142">
        <v>3316.2374122209676</v>
      </c>
      <c r="F27" s="153">
        <f t="shared" si="0"/>
        <v>2709.5335306391216</v>
      </c>
    </row>
    <row r="28" spans="1:6" x14ac:dyDescent="0.3">
      <c r="A28" s="120"/>
      <c r="C28" s="27" t="s">
        <v>50</v>
      </c>
      <c r="D28" s="27">
        <v>2808.9418539016237</v>
      </c>
      <c r="E28" s="27">
        <v>2879.3807840265608</v>
      </c>
      <c r="F28" s="58">
        <f t="shared" si="0"/>
        <v>2709.5335306391216</v>
      </c>
    </row>
    <row r="29" spans="1:6" x14ac:dyDescent="0.3">
      <c r="A29" s="120"/>
      <c r="C29" s="142" t="s">
        <v>58</v>
      </c>
      <c r="D29" s="142">
        <v>2527.6244867903365</v>
      </c>
      <c r="E29" s="142">
        <v>2605.8964794849521</v>
      </c>
      <c r="F29" s="153">
        <f t="shared" si="0"/>
        <v>2709.5335306391216</v>
      </c>
    </row>
    <row r="30" spans="1:6" x14ac:dyDescent="0.3">
      <c r="A30" s="120"/>
      <c r="C30" s="27" t="s">
        <v>44</v>
      </c>
      <c r="D30" s="27">
        <v>2763.341193391962</v>
      </c>
      <c r="E30" s="27">
        <v>2621.0386717302704</v>
      </c>
      <c r="F30" s="58">
        <f t="shared" si="0"/>
        <v>2709.5335306391216</v>
      </c>
    </row>
    <row r="31" spans="1:6" x14ac:dyDescent="0.3">
      <c r="A31" s="120"/>
      <c r="C31" s="142" t="s">
        <v>46</v>
      </c>
      <c r="D31" s="142">
        <v>2600.5744995377308</v>
      </c>
      <c r="E31" s="142">
        <v>2699.9114783121863</v>
      </c>
      <c r="F31" s="153">
        <f t="shared" si="0"/>
        <v>2709.5335306391216</v>
      </c>
    </row>
    <row r="32" spans="1:6" x14ac:dyDescent="0.3">
      <c r="A32" s="120"/>
      <c r="C32" s="27" t="s">
        <v>45</v>
      </c>
      <c r="D32" s="27">
        <v>2772.245030689809</v>
      </c>
      <c r="E32" s="27">
        <v>2799.6358855062203</v>
      </c>
      <c r="F32" s="58">
        <f t="shared" si="0"/>
        <v>2709.5335306391216</v>
      </c>
    </row>
    <row r="33" spans="1:15" x14ac:dyDescent="0.3">
      <c r="A33" s="120"/>
      <c r="C33" s="142" t="s">
        <v>40</v>
      </c>
      <c r="D33" s="142">
        <v>3492.7815847249017</v>
      </c>
      <c r="E33" s="142">
        <v>3622.8914280093768</v>
      </c>
      <c r="F33" s="153">
        <f t="shared" si="0"/>
        <v>2709.5335306391216</v>
      </c>
      <c r="O33" s="79"/>
    </row>
    <row r="34" spans="1:15" x14ac:dyDescent="0.3">
      <c r="A34" s="120"/>
      <c r="C34" s="27" t="s">
        <v>38</v>
      </c>
      <c r="D34" s="27">
        <v>2929.7857358414644</v>
      </c>
      <c r="E34" s="27">
        <v>3051.5235596494208</v>
      </c>
      <c r="F34" s="58">
        <f t="shared" si="0"/>
        <v>2709.5335306391216</v>
      </c>
      <c r="O34" s="79"/>
    </row>
    <row r="35" spans="1:15" x14ac:dyDescent="0.3">
      <c r="C35" s="142" t="s">
        <v>48</v>
      </c>
      <c r="D35" s="142">
        <v>2483.9811216780604</v>
      </c>
      <c r="E35" s="142">
        <v>2705.3140096618358</v>
      </c>
      <c r="F35" s="153">
        <f t="shared" si="0"/>
        <v>2709.5335306391216</v>
      </c>
      <c r="O35" s="79"/>
    </row>
    <row r="36" spans="1:15" x14ac:dyDescent="0.3">
      <c r="C36" s="27" t="s">
        <v>42</v>
      </c>
      <c r="D36" s="27">
        <v>3137.8532106575249</v>
      </c>
      <c r="E36" s="27">
        <v>3162.2532603823151</v>
      </c>
      <c r="F36" s="58">
        <f t="shared" si="0"/>
        <v>2709.5335306391216</v>
      </c>
      <c r="O36" s="79"/>
    </row>
    <row r="37" spans="1:15" x14ac:dyDescent="0.3">
      <c r="C37" s="142" t="s">
        <v>56</v>
      </c>
      <c r="D37" s="142">
        <v>2429.6879174209016</v>
      </c>
      <c r="E37" s="142">
        <v>2358.3567497431027</v>
      </c>
      <c r="F37" s="153">
        <f t="shared" si="0"/>
        <v>2709.5335306391216</v>
      </c>
      <c r="O37" s="79"/>
    </row>
    <row r="38" spans="1:15" x14ac:dyDescent="0.3">
      <c r="C38" s="27" t="s">
        <v>52</v>
      </c>
      <c r="D38" s="27">
        <v>2990.6145606872051</v>
      </c>
      <c r="E38" s="27">
        <v>3022.3036169254783</v>
      </c>
      <c r="F38" s="58">
        <f t="shared" si="0"/>
        <v>2709.5335306391216</v>
      </c>
      <c r="O38" s="79"/>
    </row>
    <row r="39" spans="1:15" x14ac:dyDescent="0.3">
      <c r="C39" s="142" t="s">
        <v>57</v>
      </c>
      <c r="D39" s="142">
        <v>2601.0738017883609</v>
      </c>
      <c r="E39" s="142">
        <v>2682.5992855094005</v>
      </c>
      <c r="F39" s="153">
        <f t="shared" si="0"/>
        <v>2709.5335306391216</v>
      </c>
      <c r="O39" s="79"/>
    </row>
    <row r="40" spans="1:15" x14ac:dyDescent="0.3">
      <c r="C40" s="27" t="s">
        <v>55</v>
      </c>
      <c r="D40" s="27">
        <v>2854.1428370396293</v>
      </c>
      <c r="E40" s="27">
        <v>2917.9078529001636</v>
      </c>
      <c r="F40" s="58">
        <f t="shared" si="0"/>
        <v>2709.5335306391216</v>
      </c>
      <c r="O40" s="79"/>
    </row>
    <row r="41" spans="1:15" x14ac:dyDescent="0.3">
      <c r="C41" s="142" t="s">
        <v>39</v>
      </c>
      <c r="D41" s="142">
        <v>2843.1290757657921</v>
      </c>
      <c r="E41" s="142">
        <v>2905.8175299163968</v>
      </c>
      <c r="F41" s="153">
        <f t="shared" si="0"/>
        <v>2709.5335306391216</v>
      </c>
      <c r="O41" s="79"/>
    </row>
    <row r="42" spans="1:15" x14ac:dyDescent="0.3">
      <c r="C42" s="27" t="s">
        <v>41</v>
      </c>
      <c r="D42" s="27">
        <v>2810.4152318940387</v>
      </c>
      <c r="E42" s="27">
        <v>2870.3777709049336</v>
      </c>
      <c r="F42" s="58">
        <f t="shared" si="0"/>
        <v>2709.5335306391216</v>
      </c>
      <c r="O42" s="79"/>
    </row>
    <row r="43" spans="1:15" x14ac:dyDescent="0.3">
      <c r="C43" s="142" t="s">
        <v>54</v>
      </c>
      <c r="D43" s="142">
        <v>3094.6130506963696</v>
      </c>
      <c r="E43" s="142">
        <v>3181.9093913420943</v>
      </c>
      <c r="F43" s="153">
        <f t="shared" si="0"/>
        <v>2709.5335306391216</v>
      </c>
      <c r="O43" s="79"/>
    </row>
    <row r="44" spans="1:15" x14ac:dyDescent="0.3">
      <c r="C44" s="27" t="s">
        <v>43</v>
      </c>
      <c r="D44" s="27">
        <v>2800.5251557288702</v>
      </c>
      <c r="E44" s="27">
        <v>2862.4653550820117</v>
      </c>
      <c r="F44" s="58">
        <f t="shared" si="0"/>
        <v>2709.5335306391216</v>
      </c>
      <c r="O44" s="79"/>
    </row>
    <row r="45" spans="1:15" x14ac:dyDescent="0.3">
      <c r="C45" s="142" t="s">
        <v>53</v>
      </c>
      <c r="D45" s="142">
        <v>2654.9300711587452</v>
      </c>
      <c r="E45" s="142">
        <v>2713.4027527379872</v>
      </c>
      <c r="F45" s="153">
        <f t="shared" si="0"/>
        <v>2709.5335306391216</v>
      </c>
      <c r="O45" s="79"/>
    </row>
    <row r="46" spans="1:15" x14ac:dyDescent="0.3">
      <c r="C46" s="27" t="s">
        <v>47</v>
      </c>
      <c r="D46" s="27">
        <v>2988.6144206655076</v>
      </c>
      <c r="E46" s="27">
        <v>3043.7377099077667</v>
      </c>
      <c r="F46" s="58">
        <f t="shared" si="0"/>
        <v>2709.5335306391216</v>
      </c>
      <c r="O46" s="79"/>
    </row>
    <row r="47" spans="1:15" x14ac:dyDescent="0.3">
      <c r="C47" s="143" t="s">
        <v>60</v>
      </c>
      <c r="D47" s="143">
        <v>2620.0875002594194</v>
      </c>
      <c r="E47" s="143">
        <v>2709.5335306391216</v>
      </c>
      <c r="F47" s="153">
        <f t="shared" si="0"/>
        <v>2709.5335306391216</v>
      </c>
      <c r="O47" s="79"/>
    </row>
    <row r="48" spans="1:15" x14ac:dyDescent="0.3">
      <c r="O48" s="79"/>
    </row>
    <row r="49" spans="15:15" x14ac:dyDescent="0.3">
      <c r="O49" s="79"/>
    </row>
    <row r="50" spans="15:15" x14ac:dyDescent="0.3">
      <c r="O50" s="79"/>
    </row>
    <row r="51" spans="15:15" x14ac:dyDescent="0.3">
      <c r="O51" s="79"/>
    </row>
    <row r="52" spans="15:15" x14ac:dyDescent="0.3">
      <c r="O52" s="79"/>
    </row>
    <row r="53" spans="15:15" x14ac:dyDescent="0.3">
      <c r="O53" s="79"/>
    </row>
    <row r="54" spans="15:15" x14ac:dyDescent="0.3">
      <c r="O54" s="79"/>
    </row>
  </sheetData>
  <hyperlinks>
    <hyperlink ref="A18" location="'Regional utveckling'!A1" display="Regional utveckling" xr:uid="{00000000-0004-0000-3A00-000000000000}"/>
    <hyperlink ref="A15" location="'Läkemedel'!A1" display="Läkemedel" xr:uid="{00000000-0004-0000-3A00-000001000000}"/>
    <hyperlink ref="A14" location="'Övrig hälso- och sjukvård'!A1" display="Övrig hälso- och sjukvård" xr:uid="{00000000-0004-0000-3A00-000002000000}"/>
    <hyperlink ref="A13" location="'Tandvård'!A1" display="Tandvård" xr:uid="{00000000-0004-0000-3A00-000003000000}"/>
    <hyperlink ref="A12" location="'Specialiserad psykiatrisk vård'!A1" display="Specialiserad psykiatrisk vård" xr:uid="{00000000-0004-0000-3A00-000004000000}"/>
    <hyperlink ref="A11" location="'Specialiserad somatisk vård'!A1" display="Specialiserad somatisk vård" xr:uid="{00000000-0004-0000-3A00-000005000000}"/>
    <hyperlink ref="A10" location="'Vårdcentraler'!A1" display="Vårdcentraler" xr:uid="{00000000-0004-0000-3A00-000006000000}"/>
    <hyperlink ref="A9" location="'Primärvård'!A1" display="Primärvård" xr:uid="{00000000-0004-0000-3A00-000007000000}"/>
    <hyperlink ref="A8" location="'Vårdplatser'!A1" display="Vårdplatser" xr:uid="{00000000-0004-0000-3A00-000008000000}"/>
    <hyperlink ref="A7" location="'Hälso- och sjukvård'!A1" display="Hälso- och sjukvård" xr:uid="{00000000-0004-0000-3A00-000009000000}"/>
    <hyperlink ref="A6" location="'Kostnader och intäkter'!A1" display="Kostnader för" xr:uid="{00000000-0004-0000-3A00-00000A000000}"/>
    <hyperlink ref="A5" location="'Regionernas ekonomi'!A1" display="Regionernas ekonomi" xr:uid="{00000000-0004-0000-3A00-00000B000000}"/>
    <hyperlink ref="A19" location="'Trafik och infrastruktur'!A1" display="Trafik och infrastruktur, samt allmän regional utveckling" xr:uid="{00000000-0004-0000-3A00-00000C000000}"/>
    <hyperlink ref="A20" location="'Utbildning och kultur'!A1" display="Utbildning och kultur" xr:uid="{00000000-0004-0000-3A00-00000D000000}"/>
    <hyperlink ref="A4" location="Innehåll!A1" display="Innehåll" xr:uid="{00000000-0004-0000-3A00-00000E000000}"/>
    <hyperlink ref="A16" location="'Läkemedelsförmån'!A1" display="Läkemedelsförmån" xr:uid="{817AE928-B756-41AA-BFA4-F43A3AB72AD1}"/>
    <hyperlink ref="A17" location="'Rekvisitionsläkemedel'!A1" display="Rekvisitionsläkemedel" xr:uid="{1B8324E2-89C7-4071-BD69-F6F436F8931F}"/>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theme="9"/>
  </sheetPr>
  <dimension ref="A1:Q34"/>
  <sheetViews>
    <sheetView showGridLines="0" showRowColHeaders="0" workbookViewId="0">
      <pane xSplit="3" topLeftCell="G1" activePane="topRight" state="frozen"/>
      <selection activeCell="M38" sqref="M38"/>
      <selection pane="topRight"/>
    </sheetView>
  </sheetViews>
  <sheetFormatPr defaultRowHeight="16.5" x14ac:dyDescent="0.3"/>
  <cols>
    <col min="1" max="1" width="59.5" style="2" customWidth="1"/>
    <col min="3" max="3" width="48.375" style="57" customWidth="1"/>
    <col min="4" max="7" width="8.75" style="57" customWidth="1"/>
    <col min="8" max="14" width="8.75" customWidth="1"/>
    <col min="15" max="15" width="14.25" customWidth="1"/>
    <col min="16" max="16" width="24.25" customWidth="1"/>
    <col min="18" max="18" width="22" customWidth="1"/>
    <col min="19" max="19" width="19.375" customWidth="1"/>
  </cols>
  <sheetData>
    <row r="1" spans="1:17" ht="35.25" x14ac:dyDescent="0.5">
      <c r="A1" s="3" t="s">
        <v>0</v>
      </c>
    </row>
    <row r="2" spans="1:17" x14ac:dyDescent="0.3">
      <c r="A2" s="94"/>
      <c r="C2" s="4" t="s">
        <v>226</v>
      </c>
    </row>
    <row r="3" spans="1:17" x14ac:dyDescent="0.3">
      <c r="A3" s="94"/>
      <c r="C3" s="171"/>
      <c r="D3" s="172"/>
      <c r="E3" s="172"/>
      <c r="F3" s="172"/>
      <c r="G3" s="172"/>
      <c r="H3" s="168"/>
      <c r="I3" s="168"/>
      <c r="J3" s="168"/>
      <c r="K3" s="168"/>
      <c r="L3" s="168"/>
      <c r="M3" s="168"/>
      <c r="N3" s="168"/>
      <c r="O3" s="168"/>
      <c r="P3" s="151" t="s">
        <v>476</v>
      </c>
    </row>
    <row r="4" spans="1:17" x14ac:dyDescent="0.3">
      <c r="A4" s="16" t="s">
        <v>14</v>
      </c>
      <c r="C4" s="171"/>
      <c r="D4" s="171"/>
      <c r="E4" s="171"/>
      <c r="F4" s="171"/>
      <c r="G4" s="171"/>
      <c r="H4" s="173"/>
      <c r="I4" s="173"/>
      <c r="J4" s="173"/>
      <c r="K4" s="173"/>
      <c r="L4" s="173"/>
      <c r="M4" s="173"/>
      <c r="N4" s="173"/>
      <c r="O4" s="151" t="s">
        <v>473</v>
      </c>
      <c r="P4" s="151" t="s">
        <v>477</v>
      </c>
    </row>
    <row r="5" spans="1:17" x14ac:dyDescent="0.3">
      <c r="A5" s="17" t="s">
        <v>0</v>
      </c>
      <c r="C5" s="169" t="s">
        <v>169</v>
      </c>
      <c r="D5" s="141" t="s">
        <v>80</v>
      </c>
      <c r="E5" s="141" t="s">
        <v>81</v>
      </c>
      <c r="F5" s="141" t="s">
        <v>82</v>
      </c>
      <c r="G5" s="141" t="s">
        <v>61</v>
      </c>
      <c r="H5" s="141" t="s">
        <v>62</v>
      </c>
      <c r="I5" s="141" t="s">
        <v>63</v>
      </c>
      <c r="J5" s="141" t="s">
        <v>64</v>
      </c>
      <c r="K5" s="141" t="s">
        <v>65</v>
      </c>
      <c r="L5" s="141" t="s">
        <v>66</v>
      </c>
      <c r="M5" s="141" t="s">
        <v>435</v>
      </c>
      <c r="N5" s="141" t="s">
        <v>487</v>
      </c>
      <c r="O5" s="151" t="s">
        <v>513</v>
      </c>
      <c r="P5" s="141" t="s">
        <v>514</v>
      </c>
    </row>
    <row r="6" spans="1:17" x14ac:dyDescent="0.3">
      <c r="A6" s="21" t="s">
        <v>152</v>
      </c>
      <c r="C6" s="101" t="s">
        <v>205</v>
      </c>
      <c r="D6" s="58">
        <v>6208.7820000000002</v>
      </c>
      <c r="E6" s="58">
        <v>10419.111238289997</v>
      </c>
      <c r="F6" s="58">
        <v>10830.703999999996</v>
      </c>
      <c r="G6" s="58">
        <v>10616.0250904</v>
      </c>
      <c r="H6" s="58">
        <v>11470</v>
      </c>
      <c r="I6" s="58">
        <v>11796</v>
      </c>
      <c r="J6" s="58">
        <v>11871.681107510009</v>
      </c>
      <c r="K6" s="58">
        <v>12152.745631339994</v>
      </c>
      <c r="L6" s="58">
        <v>12893.667874320001</v>
      </c>
      <c r="M6" s="58">
        <v>10097.657217889999</v>
      </c>
      <c r="N6" s="58">
        <v>10606.99963300014</v>
      </c>
      <c r="O6" s="110">
        <f>N6/$N$26</f>
        <v>2.2746959127260418E-2</v>
      </c>
      <c r="P6" s="110">
        <f>N6/$N$27</f>
        <v>2.343751439247602E-2</v>
      </c>
    </row>
    <row r="7" spans="1:17" x14ac:dyDescent="0.3">
      <c r="A7" s="21" t="s">
        <v>153</v>
      </c>
      <c r="C7" s="170" t="s">
        <v>206</v>
      </c>
      <c r="D7" s="155">
        <v>2516.8700000000008</v>
      </c>
      <c r="E7" s="155">
        <v>2690.70135089</v>
      </c>
      <c r="F7" s="155">
        <v>2752.2110000000007</v>
      </c>
      <c r="G7" s="155">
        <v>2804.1988883599997</v>
      </c>
      <c r="H7" s="155">
        <v>2821</v>
      </c>
      <c r="I7" s="155">
        <v>2814</v>
      </c>
      <c r="J7" s="155">
        <v>2645.1771989100002</v>
      </c>
      <c r="K7" s="155">
        <v>2661.1046305299992</v>
      </c>
      <c r="L7" s="155">
        <v>2772.55963694</v>
      </c>
      <c r="M7" s="155">
        <v>2402.4673327399969</v>
      </c>
      <c r="N7" s="155">
        <v>2559.0956949931465</v>
      </c>
      <c r="O7" s="149">
        <f t="shared" ref="O7:O27" si="0">N7/$N$26</f>
        <v>5.4880406515383567E-3</v>
      </c>
      <c r="P7" s="149">
        <f t="shared" ref="P7:P27" si="1">N7/$N$27</f>
        <v>5.6546473327406506E-3</v>
      </c>
    </row>
    <row r="8" spans="1:17" x14ac:dyDescent="0.3">
      <c r="A8" s="21" t="s">
        <v>154</v>
      </c>
      <c r="C8" s="100" t="s">
        <v>207</v>
      </c>
      <c r="D8" s="99">
        <v>517.65700000000015</v>
      </c>
      <c r="E8" s="99">
        <v>510.69013099999995</v>
      </c>
      <c r="F8" s="99">
        <v>503.91800000000001</v>
      </c>
      <c r="G8" s="99">
        <v>577.74250400000005</v>
      </c>
      <c r="H8" s="99">
        <v>579</v>
      </c>
      <c r="I8" s="99">
        <v>554</v>
      </c>
      <c r="J8" s="99">
        <v>550.15731699999992</v>
      </c>
      <c r="K8" s="99">
        <v>520.70133478999992</v>
      </c>
      <c r="L8" s="99">
        <v>505.72589695000005</v>
      </c>
      <c r="M8" s="99">
        <v>456.19865399999992</v>
      </c>
      <c r="N8" s="99">
        <v>470.98332999244366</v>
      </c>
      <c r="O8" s="110">
        <f t="shared" si="0"/>
        <v>1.0100347815255723E-3</v>
      </c>
      <c r="P8" s="110">
        <f t="shared" si="1"/>
        <v>1.0406975541859187E-3</v>
      </c>
    </row>
    <row r="9" spans="1:17" x14ac:dyDescent="0.3">
      <c r="A9" s="22" t="s">
        <v>155</v>
      </c>
      <c r="C9" s="170" t="s">
        <v>208</v>
      </c>
      <c r="D9" s="155">
        <v>141.12499999999997</v>
      </c>
      <c r="E9" s="155">
        <v>171.66399999999999</v>
      </c>
      <c r="F9" s="155">
        <v>181.46299999999999</v>
      </c>
      <c r="G9" s="155">
        <v>196.06726667000001</v>
      </c>
      <c r="H9" s="155">
        <v>208</v>
      </c>
      <c r="I9" s="155">
        <v>238</v>
      </c>
      <c r="J9" s="155">
        <v>241.16681825000001</v>
      </c>
      <c r="K9" s="155">
        <v>255.59382750000003</v>
      </c>
      <c r="L9" s="155">
        <v>256.35144496999999</v>
      </c>
      <c r="M9" s="155">
        <v>239.03840890000086</v>
      </c>
      <c r="N9" s="155">
        <v>219.8111825123496</v>
      </c>
      <c r="O9" s="149">
        <f t="shared" si="0"/>
        <v>4.713902288416465E-4</v>
      </c>
      <c r="P9" s="149">
        <f t="shared" si="1"/>
        <v>4.8570075723696404E-4</v>
      </c>
    </row>
    <row r="10" spans="1:17" x14ac:dyDescent="0.3">
      <c r="A10" s="17" t="s">
        <v>2</v>
      </c>
      <c r="C10" s="100" t="s">
        <v>209</v>
      </c>
      <c r="D10" s="99">
        <v>2754.971</v>
      </c>
      <c r="E10" s="99">
        <v>2933.596</v>
      </c>
      <c r="F10" s="99">
        <v>3016.7089999999998</v>
      </c>
      <c r="G10" s="99">
        <v>2607.0043563700001</v>
      </c>
      <c r="H10" s="99">
        <v>2703</v>
      </c>
      <c r="I10" s="99">
        <v>2689</v>
      </c>
      <c r="J10" s="99">
        <v>2660.2502658099997</v>
      </c>
      <c r="K10" s="99">
        <v>2560.1092385100001</v>
      </c>
      <c r="L10" s="99">
        <v>2481.8147770499995</v>
      </c>
      <c r="M10" s="99">
        <v>2220.2811302699997</v>
      </c>
      <c r="N10" s="99">
        <v>2396.7975345648238</v>
      </c>
      <c r="O10" s="110">
        <f t="shared" si="0"/>
        <v>5.1399884455019919E-3</v>
      </c>
      <c r="P10" s="110">
        <f t="shared" si="1"/>
        <v>5.2960289107057577E-3</v>
      </c>
    </row>
    <row r="11" spans="1:17" x14ac:dyDescent="0.3">
      <c r="A11" s="17" t="s">
        <v>4</v>
      </c>
      <c r="C11" s="170" t="s">
        <v>210</v>
      </c>
      <c r="D11" s="155"/>
      <c r="E11" s="155">
        <v>4003.2979999999998</v>
      </c>
      <c r="F11" s="155">
        <v>4253.4409999999998</v>
      </c>
      <c r="G11" s="155">
        <v>4115.5450000000001</v>
      </c>
      <c r="H11" s="155">
        <v>4815</v>
      </c>
      <c r="I11" s="155">
        <v>5149</v>
      </c>
      <c r="J11" s="155">
        <v>5404.0483220000006</v>
      </c>
      <c r="K11" s="155">
        <v>5751.8224229999996</v>
      </c>
      <c r="L11" s="155">
        <v>6442.2119166500024</v>
      </c>
      <c r="M11" s="155">
        <v>4262.9335974799997</v>
      </c>
      <c r="N11" s="155">
        <v>4388.30184809399</v>
      </c>
      <c r="O11" s="149">
        <f t="shared" si="0"/>
        <v>9.410816086588435E-3</v>
      </c>
      <c r="P11" s="149">
        <f t="shared" si="1"/>
        <v>9.6965109156076333E-3</v>
      </c>
    </row>
    <row r="12" spans="1:17" x14ac:dyDescent="0.3">
      <c r="A12" s="17" t="s">
        <v>6</v>
      </c>
      <c r="C12" s="100" t="s">
        <v>211</v>
      </c>
      <c r="D12" s="99">
        <v>278.15900000000005</v>
      </c>
      <c r="E12" s="99">
        <v>109.1617564</v>
      </c>
      <c r="F12" s="99">
        <v>122.962</v>
      </c>
      <c r="G12" s="99">
        <v>315.46707500000002</v>
      </c>
      <c r="H12" s="99">
        <v>344</v>
      </c>
      <c r="I12" s="99">
        <v>352</v>
      </c>
      <c r="J12" s="99">
        <v>370.88118554000005</v>
      </c>
      <c r="K12" s="99">
        <v>403.41417701</v>
      </c>
      <c r="L12" s="99">
        <v>435.00420175999989</v>
      </c>
      <c r="M12" s="99">
        <v>516.73809449999999</v>
      </c>
      <c r="N12" s="99">
        <v>572.01004284338615</v>
      </c>
      <c r="O12" s="110">
        <f t="shared" si="0"/>
        <v>1.2266889332644153E-3</v>
      </c>
      <c r="P12" s="110">
        <f t="shared" si="1"/>
        <v>1.2639289219990974E-3</v>
      </c>
    </row>
    <row r="13" spans="1:17" x14ac:dyDescent="0.3">
      <c r="A13" s="17" t="s">
        <v>8</v>
      </c>
      <c r="C13" s="152" t="s">
        <v>212</v>
      </c>
      <c r="D13" s="153">
        <v>13783.072999999999</v>
      </c>
      <c r="E13" s="153">
        <v>11919.280627810002</v>
      </c>
      <c r="F13" s="153">
        <v>12377.086999999996</v>
      </c>
      <c r="G13" s="153">
        <v>12459.428236410002</v>
      </c>
      <c r="H13" s="153">
        <v>13357</v>
      </c>
      <c r="I13" s="153">
        <v>14370</v>
      </c>
      <c r="J13" s="153">
        <v>15063.36199352</v>
      </c>
      <c r="K13" s="153">
        <v>15877.064019240002</v>
      </c>
      <c r="L13" s="153">
        <v>17526.092582050002</v>
      </c>
      <c r="M13" s="153">
        <v>16937.758322109999</v>
      </c>
      <c r="N13" s="153">
        <v>18212.8643247564</v>
      </c>
      <c r="O13" s="149">
        <f t="shared" si="0"/>
        <v>3.9057914086906974E-2</v>
      </c>
      <c r="P13" s="149">
        <f t="shared" si="1"/>
        <v>4.0243639531356769E-2</v>
      </c>
      <c r="Q13" s="48"/>
    </row>
    <row r="14" spans="1:17" x14ac:dyDescent="0.3">
      <c r="A14" s="17" t="s">
        <v>10</v>
      </c>
      <c r="C14" s="100" t="s">
        <v>213</v>
      </c>
      <c r="D14" s="99">
        <v>8298.6149999999998</v>
      </c>
      <c r="E14" s="99">
        <v>8565.7902038090742</v>
      </c>
      <c r="F14" s="99">
        <v>8797.3579999999965</v>
      </c>
      <c r="G14" s="99">
        <v>9040.9713746399975</v>
      </c>
      <c r="H14" s="99">
        <v>9603</v>
      </c>
      <c r="I14" s="99">
        <v>10140</v>
      </c>
      <c r="J14" s="99">
        <v>10690.384224605345</v>
      </c>
      <c r="K14" s="99">
        <v>11617</v>
      </c>
      <c r="L14" s="99">
        <v>12561.207801300003</v>
      </c>
      <c r="M14" s="99">
        <v>12583.278202551397</v>
      </c>
      <c r="N14" s="99">
        <v>13739.030756291439</v>
      </c>
      <c r="O14" s="110">
        <f t="shared" si="0"/>
        <v>2.9463673222843323E-2</v>
      </c>
      <c r="P14" s="110">
        <f t="shared" si="1"/>
        <v>3.0358135404042873E-2</v>
      </c>
    </row>
    <row r="15" spans="1:17" x14ac:dyDescent="0.3">
      <c r="A15" s="17" t="s">
        <v>12</v>
      </c>
      <c r="C15" s="152" t="s">
        <v>214</v>
      </c>
      <c r="D15" s="153">
        <v>6568.6019999999999</v>
      </c>
      <c r="E15" s="153">
        <v>7308.4439103999994</v>
      </c>
      <c r="F15" s="153">
        <v>8290.8139999999985</v>
      </c>
      <c r="G15" s="153">
        <v>8819.2362135900003</v>
      </c>
      <c r="H15" s="153">
        <v>9361</v>
      </c>
      <c r="I15" s="153">
        <v>9783</v>
      </c>
      <c r="J15" s="153">
        <v>10377.7397139</v>
      </c>
      <c r="K15" s="153">
        <v>11019.059751479997</v>
      </c>
      <c r="L15" s="153">
        <v>11830.780729330003</v>
      </c>
      <c r="M15" s="153">
        <v>11972.56554091</v>
      </c>
      <c r="N15" s="153">
        <v>12664.248889225761</v>
      </c>
      <c r="O15" s="149">
        <f t="shared" si="0"/>
        <v>2.7158778337695803E-2</v>
      </c>
      <c r="P15" s="149">
        <f t="shared" si="1"/>
        <v>2.7983268207879962E-2</v>
      </c>
    </row>
    <row r="16" spans="1:17" x14ac:dyDescent="0.3">
      <c r="A16" s="17" t="s">
        <v>13</v>
      </c>
      <c r="C16" s="100" t="s">
        <v>213</v>
      </c>
      <c r="D16" s="99">
        <v>920.60700000000008</v>
      </c>
      <c r="E16" s="99">
        <v>1032.6696302799996</v>
      </c>
      <c r="F16" s="99">
        <v>1117.7440000000001</v>
      </c>
      <c r="G16" s="99">
        <v>1172.3668285399999</v>
      </c>
      <c r="H16" s="99">
        <v>1269</v>
      </c>
      <c r="I16" s="99">
        <v>1426</v>
      </c>
      <c r="J16" s="99">
        <v>1454</v>
      </c>
      <c r="K16" s="99">
        <v>1626</v>
      </c>
      <c r="L16" s="99">
        <v>1836.9263897556089</v>
      </c>
      <c r="M16" s="99">
        <v>1851.18366231</v>
      </c>
      <c r="N16" s="99">
        <v>1995.4953405810706</v>
      </c>
      <c r="O16" s="110">
        <f t="shared" si="0"/>
        <v>4.2793864920684897E-3</v>
      </c>
      <c r="P16" s="110">
        <f t="shared" si="1"/>
        <v>4.4093006866409374E-3</v>
      </c>
    </row>
    <row r="17" spans="1:16" x14ac:dyDescent="0.3">
      <c r="A17" s="17" t="s">
        <v>1</v>
      </c>
      <c r="C17" s="152" t="s">
        <v>215</v>
      </c>
      <c r="D17" s="153">
        <v>1569.2259999999999</v>
      </c>
      <c r="E17" s="153">
        <v>1458.0004212299998</v>
      </c>
      <c r="F17" s="153">
        <v>1549.6590000000003</v>
      </c>
      <c r="G17" s="153">
        <v>1571.1933525700003</v>
      </c>
      <c r="H17" s="153">
        <v>1575</v>
      </c>
      <c r="I17" s="153">
        <v>1629</v>
      </c>
      <c r="J17" s="153">
        <v>1846.0519638099997</v>
      </c>
      <c r="K17" s="153">
        <v>1934.6115853200001</v>
      </c>
      <c r="L17" s="153">
        <v>1887.0782546300002</v>
      </c>
      <c r="M17" s="153">
        <v>1971.9299015299989</v>
      </c>
      <c r="N17" s="153">
        <v>2176.5125607318369</v>
      </c>
      <c r="O17" s="149">
        <f t="shared" si="0"/>
        <v>4.6675821600771191E-3</v>
      </c>
      <c r="P17" s="149">
        <f t="shared" si="1"/>
        <v>4.8092812513022354E-3</v>
      </c>
    </row>
    <row r="18" spans="1:16" x14ac:dyDescent="0.3">
      <c r="A18" s="17" t="s">
        <v>3</v>
      </c>
      <c r="C18" s="101" t="s">
        <v>216</v>
      </c>
      <c r="D18" s="58">
        <v>9902.1580000000031</v>
      </c>
      <c r="E18" s="58">
        <v>11030.615</v>
      </c>
      <c r="F18" s="58">
        <v>11210.383000000002</v>
      </c>
      <c r="G18" s="58">
        <v>13022.384782950001</v>
      </c>
      <c r="H18" s="58">
        <v>14442</v>
      </c>
      <c r="I18" s="58">
        <v>15839</v>
      </c>
      <c r="J18" s="58">
        <v>15338.350643440002</v>
      </c>
      <c r="K18" s="58">
        <v>20542.127754290006</v>
      </c>
      <c r="L18" s="58">
        <v>23843.233066469998</v>
      </c>
      <c r="M18" s="58">
        <v>44423.67102329</v>
      </c>
      <c r="N18" s="58">
        <v>53565.298269959756</v>
      </c>
      <c r="O18" s="110">
        <f t="shared" si="0"/>
        <v>0.11487203663093327</v>
      </c>
      <c r="P18" s="110">
        <f t="shared" si="1"/>
        <v>0.11835933747311332</v>
      </c>
    </row>
    <row r="19" spans="1:16" x14ac:dyDescent="0.3">
      <c r="A19" s="17" t="s">
        <v>5</v>
      </c>
      <c r="C19" s="170" t="s">
        <v>217</v>
      </c>
      <c r="D19" s="155">
        <v>6290.174</v>
      </c>
      <c r="E19" s="155">
        <v>6904.6330000000007</v>
      </c>
      <c r="F19" s="155">
        <v>7048.5730000000003</v>
      </c>
      <c r="G19" s="155">
        <v>8487.1267110000008</v>
      </c>
      <c r="H19" s="155">
        <v>9612</v>
      </c>
      <c r="I19" s="155">
        <v>10967</v>
      </c>
      <c r="J19" s="155">
        <v>10110.308112250001</v>
      </c>
      <c r="K19" s="155">
        <v>14570.506328039999</v>
      </c>
      <c r="L19" s="155">
        <v>16346.620885139999</v>
      </c>
      <c r="M19" s="155">
        <v>36476.57645873</v>
      </c>
      <c r="N19" s="155">
        <v>46435.404009682708</v>
      </c>
      <c r="O19" s="149">
        <f t="shared" si="0"/>
        <v>9.9581811408747806E-2</v>
      </c>
      <c r="P19" s="149">
        <f t="shared" si="1"/>
        <v>0.10260492952327445</v>
      </c>
    </row>
    <row r="20" spans="1:16" x14ac:dyDescent="0.3">
      <c r="A20" s="17" t="s">
        <v>7</v>
      </c>
      <c r="C20" s="101" t="s">
        <v>218</v>
      </c>
      <c r="D20" s="58">
        <v>2576.380000000001</v>
      </c>
      <c r="E20" s="58">
        <v>4873.330100000001</v>
      </c>
      <c r="F20" s="58">
        <v>5448.2889999999998</v>
      </c>
      <c r="G20" s="58">
        <v>4438.2430351000003</v>
      </c>
      <c r="H20" s="58">
        <v>3683</v>
      </c>
      <c r="I20" s="58">
        <v>2412</v>
      </c>
      <c r="J20" s="58">
        <v>2383.0661719100003</v>
      </c>
      <c r="K20" s="58">
        <v>2935.5493109899999</v>
      </c>
      <c r="L20" s="58">
        <v>2915.8848732300003</v>
      </c>
      <c r="M20" s="58">
        <v>3391.2790530599996</v>
      </c>
      <c r="N20" s="58">
        <v>2972.5532609636061</v>
      </c>
      <c r="O20" s="110">
        <f t="shared" si="0"/>
        <v>6.3747100848742843E-3</v>
      </c>
      <c r="P20" s="110">
        <f t="shared" si="1"/>
        <v>6.5682343967924158E-3</v>
      </c>
    </row>
    <row r="21" spans="1:16" x14ac:dyDescent="0.3">
      <c r="A21" s="17" t="s">
        <v>9</v>
      </c>
      <c r="C21" s="158" t="s">
        <v>219</v>
      </c>
      <c r="D21" s="143">
        <v>40608.22099999999</v>
      </c>
      <c r="E21" s="143">
        <v>47008.781297729969</v>
      </c>
      <c r="F21" s="143">
        <v>49706.936000000038</v>
      </c>
      <c r="G21" s="143">
        <v>50926.510711020019</v>
      </c>
      <c r="H21" s="143">
        <v>53888</v>
      </c>
      <c r="I21" s="143">
        <v>55829</v>
      </c>
      <c r="J21" s="143">
        <v>56880.25159408999</v>
      </c>
      <c r="K21" s="143">
        <v>64461.158052660023</v>
      </c>
      <c r="L21" s="143">
        <v>70896.737380030027</v>
      </c>
      <c r="M21" s="143">
        <v>88794.861058789989</v>
      </c>
      <c r="N21" s="143">
        <v>100198.47693863748</v>
      </c>
      <c r="O21" s="159">
        <f t="shared" si="0"/>
        <v>0.21487798042774783</v>
      </c>
      <c r="P21" s="159">
        <f t="shared" si="1"/>
        <v>0.22140127525292069</v>
      </c>
    </row>
    <row r="22" spans="1:16" x14ac:dyDescent="0.3">
      <c r="A22" s="119" t="s">
        <v>11</v>
      </c>
      <c r="C22" s="162" t="s">
        <v>220</v>
      </c>
      <c r="D22" s="28">
        <f>SUM(D23:D25)</f>
        <v>235732.758</v>
      </c>
      <c r="E22" s="28">
        <f t="shared" ref="E22:N22" si="2">SUM(E23:E25)</f>
        <v>245415.291</v>
      </c>
      <c r="F22" s="28">
        <f t="shared" si="2"/>
        <v>253768.43700000001</v>
      </c>
      <c r="G22" s="28">
        <f t="shared" si="2"/>
        <v>261758.92950500001</v>
      </c>
      <c r="H22" s="28">
        <f t="shared" si="2"/>
        <v>274557</v>
      </c>
      <c r="I22" s="28">
        <f t="shared" si="2"/>
        <v>291005</v>
      </c>
      <c r="J22" s="28">
        <f t="shared" si="2"/>
        <v>305375.08403345</v>
      </c>
      <c r="K22" s="28">
        <f t="shared" si="2"/>
        <v>315940.14794305002</v>
      </c>
      <c r="L22" s="28">
        <f t="shared" si="2"/>
        <v>331549.03527185001</v>
      </c>
      <c r="M22" s="28">
        <f t="shared" si="2"/>
        <v>348694.32286814001</v>
      </c>
      <c r="N22" s="28">
        <f t="shared" si="2"/>
        <v>366105.59358165</v>
      </c>
      <c r="O22" s="174">
        <f t="shared" si="0"/>
        <v>0.78512201957225214</v>
      </c>
      <c r="P22" s="174">
        <f t="shared" si="1"/>
        <v>0.80895686015112223</v>
      </c>
    </row>
    <row r="23" spans="1:16" x14ac:dyDescent="0.3">
      <c r="A23" s="120"/>
      <c r="C23" s="170" t="s">
        <v>221</v>
      </c>
      <c r="D23" s="155">
        <v>185483</v>
      </c>
      <c r="E23" s="155">
        <v>195661</v>
      </c>
      <c r="F23" s="155">
        <v>204649</v>
      </c>
      <c r="G23" s="155">
        <v>211917</v>
      </c>
      <c r="H23" s="155">
        <v>223996</v>
      </c>
      <c r="I23" s="155">
        <v>236926</v>
      </c>
      <c r="J23" s="155">
        <v>248959</v>
      </c>
      <c r="K23" s="155">
        <v>256545</v>
      </c>
      <c r="L23" s="155">
        <v>268851</v>
      </c>
      <c r="M23" s="155">
        <v>272282</v>
      </c>
      <c r="N23" s="155">
        <v>288277</v>
      </c>
      <c r="O23" s="149">
        <f t="shared" si="0"/>
        <v>0.61821677790277396</v>
      </c>
      <c r="P23" s="149">
        <f t="shared" si="1"/>
        <v>0.63698468655539742</v>
      </c>
    </row>
    <row r="24" spans="1:16" x14ac:dyDescent="0.3">
      <c r="A24" s="120"/>
      <c r="C24" s="100" t="s">
        <v>222</v>
      </c>
      <c r="D24" s="99">
        <v>47133</v>
      </c>
      <c r="E24" s="99">
        <v>45685</v>
      </c>
      <c r="F24" s="99">
        <v>46190</v>
      </c>
      <c r="G24" s="99">
        <v>46937</v>
      </c>
      <c r="H24" s="99">
        <v>47587</v>
      </c>
      <c r="I24" s="99">
        <v>51240</v>
      </c>
      <c r="J24" s="99">
        <v>54051</v>
      </c>
      <c r="K24" s="99">
        <v>57139</v>
      </c>
      <c r="L24" s="99">
        <v>60930</v>
      </c>
      <c r="M24" s="99">
        <v>75425</v>
      </c>
      <c r="N24" s="99">
        <v>75544</v>
      </c>
      <c r="O24" s="110">
        <f t="shared" si="0"/>
        <v>0.1620058772288013</v>
      </c>
      <c r="P24" s="110">
        <f t="shared" si="1"/>
        <v>0.16692407358596401</v>
      </c>
    </row>
    <row r="25" spans="1:16" x14ac:dyDescent="0.3">
      <c r="A25" s="120"/>
      <c r="C25" s="170" t="s">
        <v>223</v>
      </c>
      <c r="D25" s="155">
        <v>3116.7580000000003</v>
      </c>
      <c r="E25" s="155">
        <v>4069.2910000000006</v>
      </c>
      <c r="F25" s="155">
        <v>2929.4369999999999</v>
      </c>
      <c r="G25" s="155">
        <v>2904.9295050000001</v>
      </c>
      <c r="H25" s="155">
        <v>2974</v>
      </c>
      <c r="I25" s="155">
        <v>2839</v>
      </c>
      <c r="J25" s="155">
        <v>2365.0840334499999</v>
      </c>
      <c r="K25" s="155">
        <v>2256.1479430500003</v>
      </c>
      <c r="L25" s="155">
        <v>1768.0352718499998</v>
      </c>
      <c r="M25" s="155">
        <v>987.32286814000008</v>
      </c>
      <c r="N25" s="155">
        <v>2284.59358165</v>
      </c>
      <c r="O25" s="149">
        <f t="shared" si="0"/>
        <v>4.899364440676921E-3</v>
      </c>
      <c r="P25" s="149">
        <f t="shared" si="1"/>
        <v>5.0481000097607441E-3</v>
      </c>
    </row>
    <row r="26" spans="1:16" x14ac:dyDescent="0.3">
      <c r="A26" s="120"/>
      <c r="C26" s="162" t="s">
        <v>224</v>
      </c>
      <c r="D26" s="28">
        <f>D21+D22</f>
        <v>276340.97899999999</v>
      </c>
      <c r="E26" s="28">
        <f t="shared" ref="E26:N26" si="3">E21+E22</f>
        <v>292424.07229772996</v>
      </c>
      <c r="F26" s="28">
        <f t="shared" si="3"/>
        <v>303475.37300000002</v>
      </c>
      <c r="G26" s="28">
        <f t="shared" si="3"/>
        <v>312685.44021602004</v>
      </c>
      <c r="H26" s="28">
        <f t="shared" si="3"/>
        <v>328445</v>
      </c>
      <c r="I26" s="28">
        <f t="shared" si="3"/>
        <v>346834</v>
      </c>
      <c r="J26" s="28">
        <f t="shared" si="3"/>
        <v>362255.33562754001</v>
      </c>
      <c r="K26" s="28">
        <f t="shared" si="3"/>
        <v>380401.30599571002</v>
      </c>
      <c r="L26" s="28">
        <f t="shared" si="3"/>
        <v>402445.77265188005</v>
      </c>
      <c r="M26" s="28">
        <f t="shared" si="3"/>
        <v>437489.18392693001</v>
      </c>
      <c r="N26" s="28">
        <f t="shared" si="3"/>
        <v>466304.0705202875</v>
      </c>
      <c r="O26" s="174">
        <f t="shared" si="0"/>
        <v>1</v>
      </c>
      <c r="P26" s="174">
        <f t="shared" si="1"/>
        <v>1.030358135404043</v>
      </c>
    </row>
    <row r="27" spans="1:16" x14ac:dyDescent="0.3">
      <c r="A27" s="120"/>
      <c r="C27" s="170" t="s">
        <v>225</v>
      </c>
      <c r="D27" s="155">
        <f>D26-D14</f>
        <v>268042.364</v>
      </c>
      <c r="E27" s="155">
        <f t="shared" ref="E27:M27" si="4">E26-E14</f>
        <v>283858.28209392086</v>
      </c>
      <c r="F27" s="155">
        <f t="shared" si="4"/>
        <v>294678.01500000001</v>
      </c>
      <c r="G27" s="155">
        <f t="shared" si="4"/>
        <v>303644.46884138003</v>
      </c>
      <c r="H27" s="155">
        <f t="shared" si="4"/>
        <v>318842</v>
      </c>
      <c r="I27" s="155">
        <f t="shared" si="4"/>
        <v>336694</v>
      </c>
      <c r="J27" s="155">
        <f t="shared" si="4"/>
        <v>351564.95140293468</v>
      </c>
      <c r="K27" s="155">
        <f t="shared" si="4"/>
        <v>368784.30599571002</v>
      </c>
      <c r="L27" s="155">
        <f t="shared" si="4"/>
        <v>389884.56485058006</v>
      </c>
      <c r="M27" s="155">
        <f t="shared" si="4"/>
        <v>424905.90572437859</v>
      </c>
      <c r="N27" s="155">
        <f>N26-N14</f>
        <v>452565.03976399603</v>
      </c>
      <c r="O27" s="149">
        <f t="shared" si="0"/>
        <v>0.97053632677715662</v>
      </c>
      <c r="P27" s="149">
        <f t="shared" si="1"/>
        <v>1</v>
      </c>
    </row>
    <row r="28" spans="1:16" x14ac:dyDescent="0.3">
      <c r="A28" s="120"/>
      <c r="C28" s="42" t="s">
        <v>377</v>
      </c>
    </row>
    <row r="29" spans="1:16" x14ac:dyDescent="0.3">
      <c r="A29" s="120"/>
    </row>
    <row r="30" spans="1:16" x14ac:dyDescent="0.3">
      <c r="A30" s="120"/>
    </row>
    <row r="31" spans="1:16" x14ac:dyDescent="0.3">
      <c r="A31" s="120"/>
    </row>
    <row r="32" spans="1:16" x14ac:dyDescent="0.3">
      <c r="A32" s="120"/>
    </row>
    <row r="33" spans="1:1" x14ac:dyDescent="0.3">
      <c r="A33" s="120"/>
    </row>
    <row r="34" spans="1:1" x14ac:dyDescent="0.3">
      <c r="A34" s="120"/>
    </row>
  </sheetData>
  <hyperlinks>
    <hyperlink ref="A20" location="'Regional utveckling'!A1" display="Regional utveckling" xr:uid="{00000000-0004-0000-0500-000000000000}"/>
    <hyperlink ref="A19" location="'Läkemedel'!A1" display="Läkemedel" xr:uid="{00000000-0004-0000-0500-000001000000}"/>
    <hyperlink ref="A18" location="'Övrig hälso- och sjukvård'!A1" display="Övrig hälso- och sjukvård" xr:uid="{00000000-0004-0000-0500-000002000000}"/>
    <hyperlink ref="A17" location="'Tandvård'!A1" display="Tandvård" xr:uid="{00000000-0004-0000-0500-000003000000}"/>
    <hyperlink ref="A16" location="'Specialiserad psykiatrisk vård'!A1" display="Specialiserad psykiatrisk vård" xr:uid="{00000000-0004-0000-0500-000004000000}"/>
    <hyperlink ref="A15" location="'Specialiserad somatisk vård'!A1" display="Specialiserad somatisk vård" xr:uid="{00000000-0004-0000-0500-000005000000}"/>
    <hyperlink ref="A14" location="'Vårdcentraler'!A1" display="Vårdcentraler" xr:uid="{00000000-0004-0000-0500-000006000000}"/>
    <hyperlink ref="A13" location="'Primärvård'!A1" display="Primärvård" xr:uid="{00000000-0004-0000-0500-000007000000}"/>
    <hyperlink ref="A12" location="'Vårdplatser'!A1" display="Vårdplatser" xr:uid="{00000000-0004-0000-0500-000008000000}"/>
    <hyperlink ref="A11" location="'Hälso- och sjukvård'!A1" display="Hälso- och sjukvård" xr:uid="{00000000-0004-0000-0500-000009000000}"/>
    <hyperlink ref="A5" location="'Regionernas ekonomi'!A1" display="Regionernas ekonomi" xr:uid="{00000000-0004-0000-0500-00000B000000}"/>
    <hyperlink ref="A21" location="'Trafik och infrastruktur'!A1" display="Trafik och infrastruktur, samt allmän regional utveckling" xr:uid="{00000000-0004-0000-0500-00000C000000}"/>
    <hyperlink ref="A22" location="'Utbildning och kultur'!A1" display="Utbildning och kultur" xr:uid="{00000000-0004-0000-0500-00000D000000}"/>
    <hyperlink ref="A4" location="Innehåll!A1" display="Innehåll" xr:uid="{00000000-0004-0000-0500-00000E000000}"/>
    <hyperlink ref="A6" location="'Kostnader och intäkter'!A1" display="Resultaträkning" xr:uid="{00000000-0004-0000-0500-00000F000000}"/>
    <hyperlink ref="A7" location="'Balansräkning'!A1" display="Balansräkning" xr:uid="{00000000-0004-0000-0500-000010000000}"/>
    <hyperlink ref="A8" location="'kostnadsslag'!A1" display="kostnadsslag" xr:uid="{00000000-0004-0000-0500-000011000000}"/>
    <hyperlink ref="A9" location="'intäktsslag'!A1" display="intäktsslag" xr:uid="{00000000-0004-0000-0500-000012000000}"/>
    <hyperlink ref="A10" location="'Kostnader och intäkter'!A1" display="Kostnader för hälso- och sjukvård respektive regional utveckling" xr:uid="{86EB920B-24B7-462C-94ED-B6D8683A91BA}"/>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64">
    <tabColor theme="6"/>
  </sheetPr>
  <dimension ref="A1:P55"/>
  <sheetViews>
    <sheetView showGridLines="0" showRowColHeaders="0" workbookViewId="0"/>
  </sheetViews>
  <sheetFormatPr defaultRowHeight="16.5" x14ac:dyDescent="0.3"/>
  <cols>
    <col min="1" max="1" width="59.5" style="2" customWidth="1"/>
    <col min="3" max="3" width="19.375" customWidth="1"/>
  </cols>
  <sheetData>
    <row r="1" spans="1:3" ht="35.25" x14ac:dyDescent="0.5">
      <c r="A1" s="3" t="s">
        <v>5</v>
      </c>
    </row>
    <row r="2" spans="1:3" x14ac:dyDescent="0.3">
      <c r="A2" s="94"/>
      <c r="C2" s="4" t="s">
        <v>312</v>
      </c>
    </row>
    <row r="3" spans="1:3" x14ac:dyDescent="0.3">
      <c r="A3" s="94"/>
      <c r="C3" s="42" t="s">
        <v>394</v>
      </c>
    </row>
    <row r="4" spans="1:3" x14ac:dyDescent="0.3">
      <c r="A4" s="16" t="s">
        <v>14</v>
      </c>
    </row>
    <row r="5" spans="1:3" x14ac:dyDescent="0.3">
      <c r="A5" s="17" t="s">
        <v>0</v>
      </c>
    </row>
    <row r="6" spans="1:3" x14ac:dyDescent="0.3">
      <c r="A6" s="17" t="s">
        <v>2</v>
      </c>
    </row>
    <row r="7" spans="1:3" x14ac:dyDescent="0.3">
      <c r="A7" s="17" t="s">
        <v>4</v>
      </c>
    </row>
    <row r="8" spans="1:3" x14ac:dyDescent="0.3">
      <c r="A8" s="17" t="s">
        <v>6</v>
      </c>
    </row>
    <row r="9" spans="1:3" x14ac:dyDescent="0.3">
      <c r="A9" s="17" t="s">
        <v>8</v>
      </c>
    </row>
    <row r="10" spans="1:3" x14ac:dyDescent="0.3">
      <c r="A10" s="17" t="s">
        <v>10</v>
      </c>
    </row>
    <row r="11" spans="1:3" x14ac:dyDescent="0.3">
      <c r="A11" s="17" t="s">
        <v>12</v>
      </c>
    </row>
    <row r="12" spans="1:3" x14ac:dyDescent="0.3">
      <c r="A12" s="17" t="s">
        <v>13</v>
      </c>
    </row>
    <row r="13" spans="1:3" x14ac:dyDescent="0.3">
      <c r="A13" s="17" t="s">
        <v>1</v>
      </c>
    </row>
    <row r="14" spans="1:3" x14ac:dyDescent="0.3">
      <c r="A14" s="17" t="s">
        <v>3</v>
      </c>
    </row>
    <row r="15" spans="1:3" x14ac:dyDescent="0.3">
      <c r="A15" s="17" t="s">
        <v>5</v>
      </c>
    </row>
    <row r="16" spans="1:3" x14ac:dyDescent="0.3">
      <c r="A16" s="21" t="s">
        <v>141</v>
      </c>
    </row>
    <row r="17" spans="1:6" x14ac:dyDescent="0.3">
      <c r="A17" s="122" t="s">
        <v>142</v>
      </c>
    </row>
    <row r="18" spans="1:6" x14ac:dyDescent="0.3">
      <c r="A18" s="17" t="s">
        <v>7</v>
      </c>
    </row>
    <row r="19" spans="1:6" x14ac:dyDescent="0.3">
      <c r="A19" s="17" t="s">
        <v>9</v>
      </c>
    </row>
    <row r="20" spans="1:6" x14ac:dyDescent="0.3">
      <c r="A20" s="119" t="s">
        <v>11</v>
      </c>
      <c r="D20" s="59"/>
      <c r="E20" s="59"/>
    </row>
    <row r="21" spans="1:6" x14ac:dyDescent="0.3">
      <c r="A21" s="120"/>
    </row>
    <row r="22" spans="1:6" x14ac:dyDescent="0.3">
      <c r="A22" s="120"/>
    </row>
    <row r="23" spans="1:6" x14ac:dyDescent="0.3">
      <c r="A23" s="120"/>
    </row>
    <row r="24" spans="1:6" x14ac:dyDescent="0.3">
      <c r="A24" s="120"/>
      <c r="F24" s="68"/>
    </row>
    <row r="25" spans="1:6" x14ac:dyDescent="0.3">
      <c r="A25" s="120"/>
      <c r="C25" s="4" t="s">
        <v>395</v>
      </c>
      <c r="F25" s="65"/>
    </row>
    <row r="26" spans="1:6" x14ac:dyDescent="0.3">
      <c r="A26" s="120"/>
      <c r="C26" s="141" t="s">
        <v>59</v>
      </c>
      <c r="D26" s="141" t="s">
        <v>435</v>
      </c>
      <c r="E26" s="141" t="s">
        <v>487</v>
      </c>
      <c r="F26" s="204" t="str">
        <f>CONCATENATE("Riket ",E26)</f>
        <v>Riket 2021</v>
      </c>
    </row>
    <row r="27" spans="1:6" x14ac:dyDescent="0.3">
      <c r="A27" s="120"/>
      <c r="C27" s="27" t="s">
        <v>49</v>
      </c>
      <c r="D27" s="27">
        <v>665.55462188387071</v>
      </c>
      <c r="E27" s="27">
        <v>653.37854260148174</v>
      </c>
      <c r="F27" s="58">
        <f t="shared" ref="F27:F48" si="0">$E$48</f>
        <v>982.69713225410726</v>
      </c>
    </row>
    <row r="28" spans="1:6" x14ac:dyDescent="0.3">
      <c r="A28" s="120"/>
      <c r="C28" s="142" t="s">
        <v>51</v>
      </c>
      <c r="D28" s="142">
        <v>1107.1231790398408</v>
      </c>
      <c r="E28" s="142">
        <v>1121.4451706976249</v>
      </c>
      <c r="F28" s="153">
        <f t="shared" si="0"/>
        <v>982.69713225410726</v>
      </c>
    </row>
    <row r="29" spans="1:6" x14ac:dyDescent="0.3">
      <c r="A29" s="120"/>
      <c r="C29" s="27" t="s">
        <v>50</v>
      </c>
      <c r="D29" s="27">
        <v>868.40057314437831</v>
      </c>
      <c r="E29" s="27">
        <v>891.3158008091425</v>
      </c>
      <c r="F29" s="58">
        <f t="shared" si="0"/>
        <v>982.69713225410726</v>
      </c>
    </row>
    <row r="30" spans="1:6" x14ac:dyDescent="0.3">
      <c r="A30" s="120"/>
      <c r="C30" s="142" t="s">
        <v>58</v>
      </c>
      <c r="D30" s="142">
        <v>1342.1583275893809</v>
      </c>
      <c r="E30" s="142">
        <v>1398.7532573705994</v>
      </c>
      <c r="F30" s="153">
        <f t="shared" si="0"/>
        <v>982.69713225410726</v>
      </c>
    </row>
    <row r="31" spans="1:6" x14ac:dyDescent="0.3">
      <c r="A31" s="120"/>
      <c r="C31" s="27" t="s">
        <v>44</v>
      </c>
      <c r="D31" s="27">
        <v>825.7830419906303</v>
      </c>
      <c r="E31" s="27">
        <v>854.34988993744957</v>
      </c>
      <c r="F31" s="58">
        <f t="shared" si="0"/>
        <v>982.69713225410726</v>
      </c>
    </row>
    <row r="32" spans="1:6" x14ac:dyDescent="0.3">
      <c r="A32" s="120"/>
      <c r="C32" s="142" t="s">
        <v>46</v>
      </c>
      <c r="D32" s="142">
        <v>1058.0284085571757</v>
      </c>
      <c r="E32" s="142">
        <v>1116.3568407593193</v>
      </c>
      <c r="F32" s="153">
        <f t="shared" si="0"/>
        <v>982.69713225410726</v>
      </c>
    </row>
    <row r="33" spans="1:16" x14ac:dyDescent="0.3">
      <c r="A33" s="120"/>
      <c r="C33" s="27" t="s">
        <v>45</v>
      </c>
      <c r="D33" s="27">
        <v>890.20771513353111</v>
      </c>
      <c r="E33" s="27">
        <v>918.37766764438152</v>
      </c>
      <c r="F33" s="58">
        <f t="shared" si="0"/>
        <v>982.69713225410726</v>
      </c>
    </row>
    <row r="34" spans="1:16" x14ac:dyDescent="0.3">
      <c r="A34" s="120"/>
      <c r="C34" s="142" t="s">
        <v>40</v>
      </c>
      <c r="D34" s="142">
        <v>1214.1574080234182</v>
      </c>
      <c r="E34" s="142">
        <v>950.80408517893147</v>
      </c>
      <c r="F34" s="153">
        <f t="shared" si="0"/>
        <v>982.69713225410726</v>
      </c>
      <c r="O34" s="79"/>
      <c r="P34" s="79"/>
    </row>
    <row r="35" spans="1:16" x14ac:dyDescent="0.3">
      <c r="C35" s="27" t="s">
        <v>38</v>
      </c>
      <c r="D35" s="27">
        <v>1004.0488884418066</v>
      </c>
      <c r="E35" s="27">
        <v>1050.7307927040274</v>
      </c>
      <c r="F35" s="58">
        <f t="shared" si="0"/>
        <v>982.69713225410726</v>
      </c>
      <c r="O35" s="79"/>
      <c r="P35" s="79"/>
    </row>
    <row r="36" spans="1:16" x14ac:dyDescent="0.3">
      <c r="C36" s="142" t="s">
        <v>48</v>
      </c>
      <c r="D36" s="142">
        <v>1072.4556672678818</v>
      </c>
      <c r="E36" s="142">
        <v>1283.491095780523</v>
      </c>
      <c r="F36" s="153">
        <f t="shared" si="0"/>
        <v>982.69713225410726</v>
      </c>
      <c r="O36" s="79"/>
      <c r="P36" s="79"/>
    </row>
    <row r="37" spans="1:16" x14ac:dyDescent="0.3">
      <c r="C37" s="27" t="s">
        <v>42</v>
      </c>
      <c r="D37" s="27">
        <v>1032.396187533586</v>
      </c>
      <c r="E37" s="27">
        <v>1056.6084211300747</v>
      </c>
      <c r="F37" s="58">
        <f t="shared" si="0"/>
        <v>982.69713225410726</v>
      </c>
      <c r="O37" s="79"/>
      <c r="P37" s="79"/>
    </row>
    <row r="38" spans="1:16" x14ac:dyDescent="0.3">
      <c r="C38" s="142" t="s">
        <v>56</v>
      </c>
      <c r="D38" s="142">
        <v>893.96277007371646</v>
      </c>
      <c r="E38" s="142">
        <v>970.27897383112338</v>
      </c>
      <c r="F38" s="153">
        <f t="shared" si="0"/>
        <v>982.69713225410726</v>
      </c>
      <c r="O38" s="79"/>
      <c r="P38" s="79"/>
    </row>
    <row r="39" spans="1:16" x14ac:dyDescent="0.3">
      <c r="C39" s="27" t="s">
        <v>52</v>
      </c>
      <c r="D39" s="27">
        <v>908.49638545698781</v>
      </c>
      <c r="E39" s="27">
        <v>1011.1939383130001</v>
      </c>
      <c r="F39" s="58">
        <f t="shared" si="0"/>
        <v>982.69713225410726</v>
      </c>
      <c r="O39" s="79"/>
      <c r="P39" s="79"/>
    </row>
    <row r="40" spans="1:16" x14ac:dyDescent="0.3">
      <c r="C40" s="142" t="s">
        <v>57</v>
      </c>
      <c r="D40" s="142">
        <v>1010.9834022045327</v>
      </c>
      <c r="E40" s="142">
        <v>1082.1664189418238</v>
      </c>
      <c r="F40" s="153">
        <f t="shared" si="0"/>
        <v>982.69713225410726</v>
      </c>
      <c r="O40" s="79"/>
      <c r="P40" s="79"/>
    </row>
    <row r="41" spans="1:16" x14ac:dyDescent="0.3">
      <c r="C41" s="27" t="s">
        <v>55</v>
      </c>
      <c r="D41" s="27">
        <v>1006.7077769077835</v>
      </c>
      <c r="E41" s="27">
        <v>957.10245297830932</v>
      </c>
      <c r="F41" s="58">
        <f t="shared" si="0"/>
        <v>982.69713225410726</v>
      </c>
      <c r="O41" s="79"/>
      <c r="P41" s="79"/>
    </row>
    <row r="42" spans="1:16" x14ac:dyDescent="0.3">
      <c r="C42" s="142" t="s">
        <v>39</v>
      </c>
      <c r="D42" s="142">
        <v>943.07484809299353</v>
      </c>
      <c r="E42" s="142">
        <v>1040.2688054593307</v>
      </c>
      <c r="F42" s="153">
        <f t="shared" si="0"/>
        <v>982.69713225410726</v>
      </c>
      <c r="O42" s="79"/>
      <c r="P42" s="79"/>
    </row>
    <row r="43" spans="1:16" x14ac:dyDescent="0.3">
      <c r="C43" s="27" t="s">
        <v>41</v>
      </c>
      <c r="D43" s="27">
        <v>942.60213841990662</v>
      </c>
      <c r="E43" s="27">
        <v>1108.5357250831401</v>
      </c>
      <c r="F43" s="58">
        <f t="shared" si="0"/>
        <v>982.69713225410726</v>
      </c>
      <c r="O43" s="79"/>
      <c r="P43" s="79"/>
    </row>
    <row r="44" spans="1:16" x14ac:dyDescent="0.3">
      <c r="C44" s="142" t="s">
        <v>54</v>
      </c>
      <c r="D44" s="142">
        <v>986.69414526035143</v>
      </c>
      <c r="E44" s="142">
        <v>1031.9706134082469</v>
      </c>
      <c r="F44" s="153">
        <f t="shared" si="0"/>
        <v>982.69713225410726</v>
      </c>
      <c r="O44" s="79"/>
      <c r="P44" s="79"/>
    </row>
    <row r="45" spans="1:16" x14ac:dyDescent="0.3">
      <c r="C45" s="27" t="s">
        <v>43</v>
      </c>
      <c r="D45" s="27">
        <v>906.96398642419297</v>
      </c>
      <c r="E45" s="27">
        <v>810.27458463961716</v>
      </c>
      <c r="F45" s="58">
        <f t="shared" si="0"/>
        <v>982.69713225410726</v>
      </c>
      <c r="O45" s="79"/>
      <c r="P45" s="79"/>
    </row>
    <row r="46" spans="1:16" x14ac:dyDescent="0.3">
      <c r="C46" s="142" t="s">
        <v>53</v>
      </c>
      <c r="D46" s="142">
        <v>1043.3780125333099</v>
      </c>
      <c r="E46" s="142">
        <v>1121.7826145547651</v>
      </c>
      <c r="F46" s="153">
        <f t="shared" si="0"/>
        <v>982.69713225410726</v>
      </c>
      <c r="O46" s="79"/>
      <c r="P46" s="79"/>
    </row>
    <row r="47" spans="1:16" x14ac:dyDescent="0.3">
      <c r="C47" s="27" t="s">
        <v>47</v>
      </c>
      <c r="D47" s="27">
        <v>1133.7505107886577</v>
      </c>
      <c r="E47" s="27">
        <v>1233.514756120516</v>
      </c>
      <c r="F47" s="58">
        <f t="shared" si="0"/>
        <v>982.69713225410726</v>
      </c>
      <c r="O47" s="79"/>
      <c r="P47" s="79"/>
    </row>
    <row r="48" spans="1:16" x14ac:dyDescent="0.3">
      <c r="C48" s="143" t="s">
        <v>60</v>
      </c>
      <c r="D48" s="143">
        <v>922.98181551928917</v>
      </c>
      <c r="E48" s="143">
        <v>982.69713225410726</v>
      </c>
      <c r="F48" s="153">
        <f t="shared" si="0"/>
        <v>982.69713225410726</v>
      </c>
      <c r="O48" s="79"/>
      <c r="P48" s="79"/>
    </row>
    <row r="49" spans="15:16" x14ac:dyDescent="0.3">
      <c r="O49" s="79"/>
      <c r="P49" s="79"/>
    </row>
    <row r="50" spans="15:16" x14ac:dyDescent="0.3">
      <c r="O50" s="79"/>
      <c r="P50" s="79"/>
    </row>
    <row r="51" spans="15:16" x14ac:dyDescent="0.3">
      <c r="O51" s="79"/>
      <c r="P51" s="79"/>
    </row>
    <row r="52" spans="15:16" x14ac:dyDescent="0.3">
      <c r="O52" s="79"/>
      <c r="P52" s="79"/>
    </row>
    <row r="53" spans="15:16" x14ac:dyDescent="0.3">
      <c r="O53" s="79"/>
      <c r="P53" s="79"/>
    </row>
    <row r="54" spans="15:16" x14ac:dyDescent="0.3">
      <c r="O54" s="79"/>
      <c r="P54" s="79"/>
    </row>
    <row r="55" spans="15:16" x14ac:dyDescent="0.3">
      <c r="O55" s="79"/>
      <c r="P55" s="79"/>
    </row>
  </sheetData>
  <hyperlinks>
    <hyperlink ref="A18" location="'Regional utveckling'!A1" display="Regional utveckling" xr:uid="{00000000-0004-0000-3B00-000000000000}"/>
    <hyperlink ref="A15" location="'Läkemedel'!A1" display="Läkemedel" xr:uid="{00000000-0004-0000-3B00-000001000000}"/>
    <hyperlink ref="A14" location="'Övrig hälso- och sjukvård'!A1" display="Övrig hälso- och sjukvård" xr:uid="{00000000-0004-0000-3B00-000002000000}"/>
    <hyperlink ref="A13" location="'Tandvård'!A1" display="Tandvård" xr:uid="{00000000-0004-0000-3B00-000003000000}"/>
    <hyperlink ref="A12" location="'Specialiserad psykiatrisk vård'!A1" display="Specialiserad psykiatrisk vård" xr:uid="{00000000-0004-0000-3B00-000004000000}"/>
    <hyperlink ref="A11" location="'Specialiserad somatisk vård'!A1" display="Specialiserad somatisk vård" xr:uid="{00000000-0004-0000-3B00-000005000000}"/>
    <hyperlink ref="A10" location="'Vårdcentraler'!A1" display="Vårdcentraler" xr:uid="{00000000-0004-0000-3B00-000006000000}"/>
    <hyperlink ref="A9" location="'Primärvård'!A1" display="Primärvård" xr:uid="{00000000-0004-0000-3B00-000007000000}"/>
    <hyperlink ref="A8" location="'Vårdplatser'!A1" display="Vårdplatser" xr:uid="{00000000-0004-0000-3B00-000008000000}"/>
    <hyperlink ref="A7" location="'Hälso- och sjukvård'!A1" display="Hälso- och sjukvård" xr:uid="{00000000-0004-0000-3B00-000009000000}"/>
    <hyperlink ref="A6" location="'Kostnader och intäkter'!A1" display="Kostnader för" xr:uid="{00000000-0004-0000-3B00-00000A000000}"/>
    <hyperlink ref="A5" location="'Regionernas ekonomi'!A1" display="Regionernas ekonomi" xr:uid="{00000000-0004-0000-3B00-00000B000000}"/>
    <hyperlink ref="A19" location="'Trafik och infrastruktur'!A1" display="Trafik och infrastruktur, samt allmän regional utveckling" xr:uid="{00000000-0004-0000-3B00-00000C000000}"/>
    <hyperlink ref="A20" location="'Utbildning och kultur'!A1" display="Utbildning och kultur" xr:uid="{00000000-0004-0000-3B00-00000D000000}"/>
    <hyperlink ref="A4" location="Innehåll!A1" display="Innehåll" xr:uid="{00000000-0004-0000-3B00-00000E000000}"/>
    <hyperlink ref="A16" location="'Läkemedelsförmån'!A1" display="Läkemedelsförmån" xr:uid="{E26BE672-107A-40F2-AA7C-EC39784FB80A}"/>
    <hyperlink ref="A17" location="'Rekvisitionsläkemedel'!A1" display="Rekvisitionsläkemedel" xr:uid="{8F712800-DA91-4F82-B424-64B6B779F85B}"/>
  </hyperlink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37">
    <tabColor theme="6"/>
  </sheetPr>
  <dimension ref="A1:J34"/>
  <sheetViews>
    <sheetView showGridLines="0" showRowColHeaders="0" workbookViewId="0"/>
  </sheetViews>
  <sheetFormatPr defaultRowHeight="16.5" x14ac:dyDescent="0.3"/>
  <cols>
    <col min="1" max="1" width="59.5" customWidth="1"/>
  </cols>
  <sheetData>
    <row r="1" spans="1:10" ht="35.25" x14ac:dyDescent="0.5">
      <c r="A1" s="3" t="s">
        <v>7</v>
      </c>
    </row>
    <row r="2" spans="1:10" x14ac:dyDescent="0.3">
      <c r="A2" s="94"/>
    </row>
    <row r="3" spans="1:10" x14ac:dyDescent="0.3">
      <c r="A3" s="94"/>
    </row>
    <row r="4" spans="1:10" x14ac:dyDescent="0.3">
      <c r="A4" s="16" t="s">
        <v>14</v>
      </c>
      <c r="C4" s="4" t="s">
        <v>347</v>
      </c>
    </row>
    <row r="5" spans="1:10" x14ac:dyDescent="0.3">
      <c r="A5" s="17" t="s">
        <v>0</v>
      </c>
      <c r="C5" s="327" t="s">
        <v>151</v>
      </c>
      <c r="D5" s="327"/>
      <c r="E5" s="327"/>
      <c r="F5" s="327"/>
      <c r="G5" s="327"/>
      <c r="H5" s="327"/>
      <c r="I5" s="327"/>
      <c r="J5" s="327"/>
    </row>
    <row r="6" spans="1:10" x14ac:dyDescent="0.3">
      <c r="A6" s="17" t="s">
        <v>2</v>
      </c>
      <c r="C6" s="328"/>
      <c r="D6" s="328"/>
      <c r="E6" s="328"/>
      <c r="F6" s="328"/>
      <c r="G6" s="328"/>
      <c r="H6" s="328"/>
      <c r="I6" s="328"/>
      <c r="J6" s="328"/>
    </row>
    <row r="7" spans="1:10" x14ac:dyDescent="0.3">
      <c r="A7" s="17" t="s">
        <v>4</v>
      </c>
      <c r="C7" s="328"/>
      <c r="D7" s="328"/>
      <c r="E7" s="328"/>
      <c r="F7" s="328"/>
      <c r="G7" s="328"/>
      <c r="H7" s="328"/>
      <c r="I7" s="328"/>
      <c r="J7" s="328"/>
    </row>
    <row r="8" spans="1:10" x14ac:dyDescent="0.3">
      <c r="A8" s="17" t="s">
        <v>6</v>
      </c>
      <c r="C8" s="328"/>
      <c r="D8" s="328"/>
      <c r="E8" s="328"/>
      <c r="F8" s="328"/>
      <c r="G8" s="328"/>
      <c r="H8" s="328"/>
      <c r="I8" s="328"/>
      <c r="J8" s="328"/>
    </row>
    <row r="9" spans="1:10" x14ac:dyDescent="0.3">
      <c r="A9" s="17" t="s">
        <v>8</v>
      </c>
      <c r="C9" s="328"/>
      <c r="D9" s="328"/>
      <c r="E9" s="328"/>
      <c r="F9" s="328"/>
      <c r="G9" s="328"/>
      <c r="H9" s="328"/>
      <c r="I9" s="328"/>
      <c r="J9" s="328"/>
    </row>
    <row r="10" spans="1:10" x14ac:dyDescent="0.3">
      <c r="A10" s="17" t="s">
        <v>10</v>
      </c>
      <c r="C10" s="328"/>
      <c r="D10" s="328"/>
      <c r="E10" s="328"/>
      <c r="F10" s="328"/>
      <c r="G10" s="328"/>
      <c r="H10" s="328"/>
      <c r="I10" s="328"/>
      <c r="J10" s="328"/>
    </row>
    <row r="11" spans="1:10" x14ac:dyDescent="0.3">
      <c r="A11" s="17" t="s">
        <v>12</v>
      </c>
      <c r="C11" s="328"/>
      <c r="D11" s="328"/>
      <c r="E11" s="328"/>
      <c r="F11" s="328"/>
      <c r="G11" s="328"/>
      <c r="H11" s="328"/>
      <c r="I11" s="328"/>
      <c r="J11" s="328"/>
    </row>
    <row r="12" spans="1:10" x14ac:dyDescent="0.3">
      <c r="A12" s="17" t="s">
        <v>13</v>
      </c>
      <c r="C12" s="328"/>
      <c r="D12" s="328"/>
      <c r="E12" s="328"/>
      <c r="F12" s="328"/>
      <c r="G12" s="328"/>
      <c r="H12" s="328"/>
      <c r="I12" s="328"/>
      <c r="J12" s="328"/>
    </row>
    <row r="13" spans="1:10" x14ac:dyDescent="0.3">
      <c r="A13" s="17" t="s">
        <v>1</v>
      </c>
      <c r="C13" s="328"/>
      <c r="D13" s="328"/>
      <c r="E13" s="328"/>
      <c r="F13" s="328"/>
      <c r="G13" s="328"/>
      <c r="H13" s="328"/>
      <c r="I13" s="328"/>
      <c r="J13" s="328"/>
    </row>
    <row r="14" spans="1:10" x14ac:dyDescent="0.3">
      <c r="A14" s="17" t="s">
        <v>3</v>
      </c>
      <c r="C14" s="328"/>
      <c r="D14" s="328"/>
      <c r="E14" s="328"/>
      <c r="F14" s="328"/>
      <c r="G14" s="328"/>
      <c r="H14" s="328"/>
      <c r="I14" s="328"/>
      <c r="J14" s="328"/>
    </row>
    <row r="15" spans="1:10" x14ac:dyDescent="0.3">
      <c r="A15" s="17" t="s">
        <v>5</v>
      </c>
      <c r="C15" s="328"/>
      <c r="D15" s="328"/>
      <c r="E15" s="328"/>
      <c r="F15" s="328"/>
      <c r="G15" s="328"/>
      <c r="H15" s="328"/>
      <c r="I15" s="328"/>
      <c r="J15" s="328"/>
    </row>
    <row r="16" spans="1:10" x14ac:dyDescent="0.3">
      <c r="A16" s="31" t="s">
        <v>7</v>
      </c>
      <c r="C16" s="328"/>
      <c r="D16" s="328"/>
      <c r="E16" s="328"/>
      <c r="F16" s="328"/>
      <c r="G16" s="328"/>
      <c r="H16" s="328"/>
      <c r="I16" s="328"/>
      <c r="J16" s="328"/>
    </row>
    <row r="17" spans="1:1" x14ac:dyDescent="0.3">
      <c r="A17" s="21" t="s">
        <v>143</v>
      </c>
    </row>
    <row r="18" spans="1:1" x14ac:dyDescent="0.3">
      <c r="A18" s="21" t="s">
        <v>144</v>
      </c>
    </row>
    <row r="19" spans="1:1" x14ac:dyDescent="0.3">
      <c r="A19" s="21" t="s">
        <v>145</v>
      </c>
    </row>
    <row r="20" spans="1:1" x14ac:dyDescent="0.3">
      <c r="A20" s="17" t="s">
        <v>9</v>
      </c>
    </row>
    <row r="21" spans="1:1" x14ac:dyDescent="0.3">
      <c r="A21" s="119" t="s">
        <v>11</v>
      </c>
    </row>
    <row r="22" spans="1:1" x14ac:dyDescent="0.3">
      <c r="A22" s="120"/>
    </row>
    <row r="23" spans="1:1" x14ac:dyDescent="0.3">
      <c r="A23" s="120"/>
    </row>
    <row r="24" spans="1:1" x14ac:dyDescent="0.3">
      <c r="A24" s="120"/>
    </row>
    <row r="25" spans="1:1" x14ac:dyDescent="0.3">
      <c r="A25" s="120"/>
    </row>
    <row r="26" spans="1:1" x14ac:dyDescent="0.3">
      <c r="A26" s="120"/>
    </row>
    <row r="27" spans="1:1" x14ac:dyDescent="0.3">
      <c r="A27" s="120"/>
    </row>
    <row r="28" spans="1:1" x14ac:dyDescent="0.3">
      <c r="A28" s="120"/>
    </row>
    <row r="29" spans="1:1" x14ac:dyDescent="0.3">
      <c r="A29" s="120"/>
    </row>
    <row r="30" spans="1:1" x14ac:dyDescent="0.3">
      <c r="A30" s="120"/>
    </row>
    <row r="31" spans="1:1" x14ac:dyDescent="0.3">
      <c r="A31" s="120"/>
    </row>
    <row r="32" spans="1:1" x14ac:dyDescent="0.3">
      <c r="A32" s="120"/>
    </row>
    <row r="33" spans="1:1" x14ac:dyDescent="0.3">
      <c r="A33" s="120"/>
    </row>
    <row r="34" spans="1:1" x14ac:dyDescent="0.3">
      <c r="A34" s="120"/>
    </row>
  </sheetData>
  <mergeCells count="1">
    <mergeCell ref="C5:J16"/>
  </mergeCells>
  <hyperlinks>
    <hyperlink ref="A16" location="'Regional utveckling'!A1" display="Regional utveckling" xr:uid="{00000000-0004-0000-3C00-000000000000}"/>
    <hyperlink ref="A15" location="'Läkemedel'!A1" display="Läkemedel" xr:uid="{00000000-0004-0000-3C00-000001000000}"/>
    <hyperlink ref="A14" location="'Övrig hälso- och sjukvård'!A1" display="Övrig hälso- och sjukvård" xr:uid="{00000000-0004-0000-3C00-000002000000}"/>
    <hyperlink ref="A13" location="'Tandvård'!A1" display="Tandvård" xr:uid="{00000000-0004-0000-3C00-000003000000}"/>
    <hyperlink ref="A12" location="'Specialiserad psykiatrisk vård'!A1" display="Specialiserad psykiatrisk vård" xr:uid="{00000000-0004-0000-3C00-000004000000}"/>
    <hyperlink ref="A11" location="'Specialiserad somatisk vård'!A1" display="Specialiserad somatisk vård" xr:uid="{00000000-0004-0000-3C00-000005000000}"/>
    <hyperlink ref="A10" location="'Vårdcentraler'!A1" display="Vårdcentraler" xr:uid="{00000000-0004-0000-3C00-000006000000}"/>
    <hyperlink ref="A9" location="'Primärvård'!A1" display="Primärvård" xr:uid="{00000000-0004-0000-3C00-000007000000}"/>
    <hyperlink ref="A8" location="'Vårdplatser'!A1" display="Vårdplatser" xr:uid="{00000000-0004-0000-3C00-000008000000}"/>
    <hyperlink ref="A7" location="'Hälso- och sjukvård'!A1" display="Hälso- och sjukvård" xr:uid="{00000000-0004-0000-3C00-000009000000}"/>
    <hyperlink ref="A6" location="'Kostnader och intäkter'!A1" display="Kostnader för" xr:uid="{00000000-0004-0000-3C00-00000A000000}"/>
    <hyperlink ref="A5" location="'Regionernas ekonomi'!A1" display="Regionernas ekonomi" xr:uid="{00000000-0004-0000-3C00-00000B000000}"/>
    <hyperlink ref="A20" location="'Trafik och infrastruktur'!A1" display="Trafik och infrastruktur, samt allmän regional utveckling" xr:uid="{00000000-0004-0000-3C00-00000C000000}"/>
    <hyperlink ref="A21" location="'Utbildning och kultur'!A1" display="Utbildning och kultur" xr:uid="{00000000-0004-0000-3C00-00000D000000}"/>
    <hyperlink ref="A4" location="Innehåll!A1" display="Innehåll" xr:uid="{00000000-0004-0000-3C00-00000E000000}"/>
    <hyperlink ref="A17" location="'Regional utveckling 1'!A1" display="Regional utveckling 1" xr:uid="{4F229EDA-C856-479D-A343-E9F79FEEDE97}"/>
    <hyperlink ref="A18" location="'Regional utveckling 2'!A1" display="Regional utveckling 2" xr:uid="{A7B61114-DDFC-4DC6-B3EE-0E79BD157D96}"/>
    <hyperlink ref="A19" location="'Regional utveckling 3'!A1" display="Regional utveckling 3" xr:uid="{A4518BB0-CD53-4A50-8672-2A841A572A1D}"/>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65">
    <tabColor theme="9"/>
  </sheetPr>
  <dimension ref="A1:K34"/>
  <sheetViews>
    <sheetView showGridLines="0" showRowColHeaders="0" workbookViewId="0"/>
  </sheetViews>
  <sheetFormatPr defaultRowHeight="16.5" x14ac:dyDescent="0.3"/>
  <cols>
    <col min="1" max="1" width="59.5" customWidth="1"/>
    <col min="3" max="3" width="58.875" customWidth="1"/>
  </cols>
  <sheetData>
    <row r="1" spans="1:11" ht="35.25" x14ac:dyDescent="0.5">
      <c r="A1" s="3" t="s">
        <v>7</v>
      </c>
    </row>
    <row r="2" spans="1:11" x14ac:dyDescent="0.3">
      <c r="A2" s="94"/>
      <c r="C2" s="60" t="s">
        <v>347</v>
      </c>
    </row>
    <row r="3" spans="1:11" x14ac:dyDescent="0.3">
      <c r="A3" s="94"/>
      <c r="C3" s="84" t="s">
        <v>385</v>
      </c>
      <c r="E3" s="60"/>
    </row>
    <row r="4" spans="1:11" x14ac:dyDescent="0.3">
      <c r="A4" s="16" t="s">
        <v>14</v>
      </c>
      <c r="C4" s="141" t="s">
        <v>271</v>
      </c>
      <c r="D4" s="141">
        <v>2020</v>
      </c>
      <c r="E4" s="141">
        <v>2021</v>
      </c>
    </row>
    <row r="5" spans="1:11" x14ac:dyDescent="0.3">
      <c r="A5" s="17" t="s">
        <v>0</v>
      </c>
      <c r="C5" s="58" t="s">
        <v>259</v>
      </c>
      <c r="D5" s="27">
        <v>3282.8992357757465</v>
      </c>
      <c r="E5" s="27">
        <v>3262.7020549732624</v>
      </c>
      <c r="F5" s="1"/>
      <c r="G5" s="1"/>
      <c r="K5" s="1"/>
    </row>
    <row r="6" spans="1:11" x14ac:dyDescent="0.3">
      <c r="A6" s="17" t="s">
        <v>2</v>
      </c>
      <c r="C6" s="153" t="s">
        <v>260</v>
      </c>
      <c r="D6" s="142">
        <v>1475.279924933335</v>
      </c>
      <c r="E6" s="142">
        <v>1629.7603289929455</v>
      </c>
      <c r="F6" s="1"/>
      <c r="G6" s="1"/>
      <c r="K6" s="1"/>
    </row>
    <row r="7" spans="1:11" x14ac:dyDescent="0.3">
      <c r="A7" s="17" t="s">
        <v>4</v>
      </c>
      <c r="C7" s="58" t="s">
        <v>184</v>
      </c>
      <c r="D7" s="27">
        <v>15607.644071994693</v>
      </c>
      <c r="E7" s="27">
        <v>16111.055974843903</v>
      </c>
      <c r="F7" s="1"/>
      <c r="G7" s="1"/>
      <c r="K7" s="1"/>
    </row>
    <row r="8" spans="1:11" x14ac:dyDescent="0.3">
      <c r="A8" s="17" t="s">
        <v>6</v>
      </c>
      <c r="C8" s="175" t="s">
        <v>190</v>
      </c>
      <c r="D8" s="192">
        <v>208.3686089</v>
      </c>
      <c r="E8" s="142">
        <v>217.33121413670921</v>
      </c>
      <c r="F8" s="1"/>
      <c r="G8" s="1"/>
      <c r="K8" s="1"/>
    </row>
    <row r="9" spans="1:11" x14ac:dyDescent="0.3">
      <c r="A9" s="17" t="s">
        <v>8</v>
      </c>
      <c r="C9" s="58" t="s">
        <v>185</v>
      </c>
      <c r="D9" s="27">
        <v>23912.235241407074</v>
      </c>
      <c r="E9" s="27">
        <v>24405.80160557956</v>
      </c>
      <c r="F9" s="1"/>
      <c r="G9" s="1"/>
      <c r="K9" s="1"/>
    </row>
    <row r="10" spans="1:11" x14ac:dyDescent="0.3">
      <c r="A10" s="17" t="s">
        <v>10</v>
      </c>
      <c r="C10" s="153" t="s">
        <v>261</v>
      </c>
      <c r="D10" s="142">
        <v>3041.4059477269657</v>
      </c>
      <c r="E10" s="142">
        <v>3702.4454166215046</v>
      </c>
      <c r="F10" s="1"/>
      <c r="G10" s="1"/>
      <c r="K10" s="1"/>
    </row>
    <row r="11" spans="1:11" x14ac:dyDescent="0.3">
      <c r="A11" s="17" t="s">
        <v>12</v>
      </c>
      <c r="C11" s="58" t="s">
        <v>263</v>
      </c>
      <c r="D11" s="27">
        <v>800.39134026695217</v>
      </c>
      <c r="E11" s="27">
        <v>947.75730827218956</v>
      </c>
      <c r="F11" s="1"/>
      <c r="G11" s="1"/>
    </row>
    <row r="12" spans="1:11" x14ac:dyDescent="0.3">
      <c r="A12" s="17" t="s">
        <v>13</v>
      </c>
      <c r="C12" s="143" t="s">
        <v>264</v>
      </c>
      <c r="D12" s="143">
        <f>D11+D10+D9+D7+D6+D5</f>
        <v>48119.855762104766</v>
      </c>
      <c r="E12" s="143">
        <f>E11+E10+E9+E7+E6+E5</f>
        <v>50059.522689283367</v>
      </c>
      <c r="F12" s="1"/>
      <c r="G12" s="1"/>
    </row>
    <row r="13" spans="1:11" x14ac:dyDescent="0.3">
      <c r="A13" s="17" t="s">
        <v>1</v>
      </c>
      <c r="C13" s="102" t="s">
        <v>265</v>
      </c>
      <c r="D13" s="99">
        <f>D12-D8</f>
        <v>47911.487153204769</v>
      </c>
      <c r="E13" s="99">
        <f>E12-E8</f>
        <v>49842.191475146661</v>
      </c>
      <c r="F13" s="1"/>
      <c r="G13" s="1"/>
    </row>
    <row r="14" spans="1:11" x14ac:dyDescent="0.3">
      <c r="A14" s="17" t="s">
        <v>3</v>
      </c>
      <c r="C14" s="143" t="s">
        <v>266</v>
      </c>
      <c r="D14" s="143">
        <v>35268.176929774287</v>
      </c>
      <c r="E14" s="142">
        <v>35877.844206821304</v>
      </c>
      <c r="F14" s="1"/>
      <c r="G14" s="1"/>
    </row>
    <row r="15" spans="1:11" x14ac:dyDescent="0.3">
      <c r="A15" s="17" t="s">
        <v>5</v>
      </c>
      <c r="C15" s="58" t="s">
        <v>521</v>
      </c>
      <c r="D15" s="27">
        <v>4430.9954547599991</v>
      </c>
      <c r="E15" s="27">
        <v>4605.8801984946085</v>
      </c>
      <c r="F15" s="1"/>
      <c r="G15" s="1"/>
    </row>
    <row r="16" spans="1:11" x14ac:dyDescent="0.3">
      <c r="A16" s="17" t="s">
        <v>7</v>
      </c>
      <c r="C16" s="153" t="s">
        <v>212</v>
      </c>
      <c r="D16" s="142">
        <v>1654.1389507250999</v>
      </c>
      <c r="E16" s="142">
        <v>1658.1690274124314</v>
      </c>
      <c r="F16" s="1"/>
      <c r="G16" s="1"/>
    </row>
    <row r="17" spans="1:7" x14ac:dyDescent="0.3">
      <c r="A17" s="122" t="s">
        <v>143</v>
      </c>
      <c r="C17" s="102" t="s">
        <v>213</v>
      </c>
      <c r="D17" s="99">
        <v>43.715617500000008</v>
      </c>
      <c r="E17" s="27">
        <v>35.728222103526278</v>
      </c>
      <c r="F17" s="1"/>
      <c r="G17" s="1"/>
    </row>
    <row r="18" spans="1:7" x14ac:dyDescent="0.3">
      <c r="A18" s="21" t="s">
        <v>144</v>
      </c>
      <c r="C18" s="153" t="s">
        <v>214</v>
      </c>
      <c r="D18" s="142">
        <v>2211.0116411622785</v>
      </c>
      <c r="E18" s="142">
        <v>2191.1911216950525</v>
      </c>
      <c r="F18" s="1"/>
      <c r="G18" s="1"/>
    </row>
    <row r="19" spans="1:7" x14ac:dyDescent="0.3">
      <c r="A19" s="21" t="s">
        <v>145</v>
      </c>
      <c r="C19" s="58" t="s">
        <v>215</v>
      </c>
      <c r="D19" s="27">
        <v>153.46195108960575</v>
      </c>
      <c r="E19" s="27">
        <v>163.02523759204408</v>
      </c>
      <c r="F19" s="1"/>
      <c r="G19" s="1"/>
    </row>
    <row r="20" spans="1:7" x14ac:dyDescent="0.3">
      <c r="A20" s="17" t="s">
        <v>9</v>
      </c>
      <c r="C20" s="153" t="s">
        <v>216</v>
      </c>
      <c r="D20" s="142">
        <v>5176.2242336143099</v>
      </c>
      <c r="E20" s="142">
        <v>5496.9717153592655</v>
      </c>
      <c r="F20" s="1"/>
      <c r="G20" s="1"/>
    </row>
    <row r="21" spans="1:7" x14ac:dyDescent="0.3">
      <c r="A21" s="119" t="s">
        <v>11</v>
      </c>
      <c r="C21" s="58" t="s">
        <v>218</v>
      </c>
      <c r="D21" s="27">
        <v>360.01789094801052</v>
      </c>
      <c r="E21" s="27">
        <v>405.08736688621502</v>
      </c>
      <c r="F21" s="1"/>
      <c r="G21" s="1"/>
    </row>
    <row r="22" spans="1:7" x14ac:dyDescent="0.3">
      <c r="A22" s="120"/>
      <c r="C22" s="143" t="s">
        <v>268</v>
      </c>
      <c r="D22" s="143">
        <f>D21+D20+D19+D18+D16+D15</f>
        <v>13985.850122299304</v>
      </c>
      <c r="E22" s="143">
        <f>E21+E20+E19+E18+E16+E15</f>
        <v>14520.324667439618</v>
      </c>
      <c r="F22" s="1"/>
      <c r="G22" s="1"/>
    </row>
    <row r="23" spans="1:7" x14ac:dyDescent="0.3">
      <c r="A23" s="120"/>
      <c r="C23" s="102" t="s">
        <v>269</v>
      </c>
      <c r="D23" s="99">
        <f>D22-D17</f>
        <v>13942.134504799304</v>
      </c>
      <c r="E23" s="99">
        <f>E22-E17</f>
        <v>14484.596445336092</v>
      </c>
      <c r="F23" s="1"/>
      <c r="G23" s="1"/>
    </row>
    <row r="24" spans="1:7" x14ac:dyDescent="0.3">
      <c r="A24" s="120"/>
    </row>
    <row r="25" spans="1:7" x14ac:dyDescent="0.3">
      <c r="A25" s="120"/>
    </row>
    <row r="26" spans="1:7" x14ac:dyDescent="0.3">
      <c r="A26" s="120"/>
    </row>
    <row r="27" spans="1:7" x14ac:dyDescent="0.3">
      <c r="A27" s="120"/>
    </row>
    <row r="28" spans="1:7" x14ac:dyDescent="0.3">
      <c r="A28" s="120"/>
    </row>
    <row r="29" spans="1:7" x14ac:dyDescent="0.3">
      <c r="A29" s="120"/>
    </row>
    <row r="30" spans="1:7" x14ac:dyDescent="0.3">
      <c r="A30" s="120"/>
    </row>
    <row r="31" spans="1:7" x14ac:dyDescent="0.3">
      <c r="A31" s="120"/>
    </row>
    <row r="32" spans="1:7" x14ac:dyDescent="0.3">
      <c r="A32" s="120"/>
    </row>
    <row r="33" spans="1:1" x14ac:dyDescent="0.3">
      <c r="A33" s="120"/>
    </row>
    <row r="34" spans="1:1" x14ac:dyDescent="0.3">
      <c r="A34" s="120"/>
    </row>
  </sheetData>
  <hyperlinks>
    <hyperlink ref="A16" location="'Regional utveckling'!A1" display="Regional utveckling" xr:uid="{00000000-0004-0000-3D00-000000000000}"/>
    <hyperlink ref="A15" location="'Läkemedel'!A1" display="Läkemedel" xr:uid="{00000000-0004-0000-3D00-000001000000}"/>
    <hyperlink ref="A14" location="'Övrig hälso- och sjukvård'!A1" display="Övrig hälso- och sjukvård" xr:uid="{00000000-0004-0000-3D00-000002000000}"/>
    <hyperlink ref="A13" location="'Tandvård'!A1" display="Tandvård" xr:uid="{00000000-0004-0000-3D00-000003000000}"/>
    <hyperlink ref="A12" location="'Specialiserad psykiatrisk vård'!A1" display="Specialiserad psykiatrisk vård" xr:uid="{00000000-0004-0000-3D00-000004000000}"/>
    <hyperlink ref="A11" location="'Specialiserad somatisk vård'!A1" display="Specialiserad somatisk vård" xr:uid="{00000000-0004-0000-3D00-000005000000}"/>
    <hyperlink ref="A10" location="'Vårdcentraler'!A1" display="Vårdcentraler" xr:uid="{00000000-0004-0000-3D00-000006000000}"/>
    <hyperlink ref="A9" location="'Primärvård'!A1" display="Primärvård" xr:uid="{00000000-0004-0000-3D00-000007000000}"/>
    <hyperlink ref="A8" location="'Vårdplatser'!A1" display="Vårdplatser" xr:uid="{00000000-0004-0000-3D00-000008000000}"/>
    <hyperlink ref="A7" location="'Hälso- och sjukvård'!A1" display="Hälso- och sjukvård" xr:uid="{00000000-0004-0000-3D00-000009000000}"/>
    <hyperlink ref="A6" location="'Kostnader och intäkter'!A1" display="Kostnader för" xr:uid="{00000000-0004-0000-3D00-00000A000000}"/>
    <hyperlink ref="A5" location="'Regionernas ekonomi'!A1" display="Regionernas ekonomi" xr:uid="{00000000-0004-0000-3D00-00000B000000}"/>
    <hyperlink ref="A20" location="'Trafik och infrastruktur'!A1" display="Trafik och infrastruktur, samt allmän regional utveckling" xr:uid="{00000000-0004-0000-3D00-00000C000000}"/>
    <hyperlink ref="A21" location="'Utbildning och kultur'!A1" display="Utbildning och kultur" xr:uid="{00000000-0004-0000-3D00-00000D000000}"/>
    <hyperlink ref="A4" location="Innehåll!A1" display="Innehåll" xr:uid="{00000000-0004-0000-3D00-00000E000000}"/>
    <hyperlink ref="A17" location="'Regional utveckling 1'!A1" display="Regional utveckling 1" xr:uid="{2FA1689F-EE66-4EA4-8E06-D5468EBC0E52}"/>
    <hyperlink ref="A18" location="'Regional utveckling 2'!A1" display="Regional utveckling 2" xr:uid="{19AB2ACD-BA4F-43D5-B71B-6977B785480E}"/>
    <hyperlink ref="A19" location="'Regional utveckling 3'!A1" display="Regional utveckling 3" xr:uid="{29C0BE73-1508-472E-843B-4B906DE525BE}"/>
  </hyperlink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66">
    <tabColor theme="6"/>
  </sheetPr>
  <dimension ref="A1:I49"/>
  <sheetViews>
    <sheetView showGridLines="0" showRowColHeaders="0" workbookViewId="0"/>
  </sheetViews>
  <sheetFormatPr defaultRowHeight="16.5" x14ac:dyDescent="0.3"/>
  <cols>
    <col min="1" max="1" width="59.5" customWidth="1"/>
    <col min="3" max="3" width="24.875" customWidth="1"/>
    <col min="4" max="4" width="41.5" customWidth="1"/>
  </cols>
  <sheetData>
    <row r="1" spans="1:3" ht="35.25" x14ac:dyDescent="0.5">
      <c r="A1" s="3" t="s">
        <v>7</v>
      </c>
    </row>
    <row r="2" spans="1:3" x14ac:dyDescent="0.3">
      <c r="A2" s="94"/>
      <c r="C2" s="4" t="s">
        <v>505</v>
      </c>
    </row>
    <row r="3" spans="1:3" x14ac:dyDescent="0.3">
      <c r="A3" s="94"/>
    </row>
    <row r="4" spans="1:3" x14ac:dyDescent="0.3">
      <c r="A4" s="16" t="s">
        <v>14</v>
      </c>
    </row>
    <row r="5" spans="1:3" x14ac:dyDescent="0.3">
      <c r="A5" s="17" t="s">
        <v>0</v>
      </c>
    </row>
    <row r="6" spans="1:3" x14ac:dyDescent="0.3">
      <c r="A6" s="17" t="s">
        <v>2</v>
      </c>
    </row>
    <row r="7" spans="1:3" x14ac:dyDescent="0.3">
      <c r="A7" s="17" t="s">
        <v>4</v>
      </c>
    </row>
    <row r="8" spans="1:3" x14ac:dyDescent="0.3">
      <c r="A8" s="17" t="s">
        <v>6</v>
      </c>
    </row>
    <row r="9" spans="1:3" x14ac:dyDescent="0.3">
      <c r="A9" s="17" t="s">
        <v>8</v>
      </c>
    </row>
    <row r="10" spans="1:3" x14ac:dyDescent="0.3">
      <c r="A10" s="17" t="s">
        <v>10</v>
      </c>
    </row>
    <row r="11" spans="1:3" x14ac:dyDescent="0.3">
      <c r="A11" s="17" t="s">
        <v>12</v>
      </c>
    </row>
    <row r="12" spans="1:3" x14ac:dyDescent="0.3">
      <c r="A12" s="17" t="s">
        <v>13</v>
      </c>
    </row>
    <row r="13" spans="1:3" x14ac:dyDescent="0.3">
      <c r="A13" s="17" t="s">
        <v>1</v>
      </c>
    </row>
    <row r="14" spans="1:3" x14ac:dyDescent="0.3">
      <c r="A14" s="17" t="s">
        <v>3</v>
      </c>
    </row>
    <row r="15" spans="1:3" x14ac:dyDescent="0.3">
      <c r="A15" s="17" t="s">
        <v>5</v>
      </c>
    </row>
    <row r="16" spans="1:3" x14ac:dyDescent="0.3">
      <c r="A16" s="17" t="s">
        <v>7</v>
      </c>
    </row>
    <row r="17" spans="1:7" x14ac:dyDescent="0.3">
      <c r="A17" s="21" t="s">
        <v>143</v>
      </c>
    </row>
    <row r="18" spans="1:7" x14ac:dyDescent="0.3">
      <c r="A18" s="122" t="s">
        <v>144</v>
      </c>
    </row>
    <row r="19" spans="1:7" x14ac:dyDescent="0.3">
      <c r="A19" s="21" t="s">
        <v>145</v>
      </c>
    </row>
    <row r="20" spans="1:7" x14ac:dyDescent="0.3">
      <c r="A20" s="17" t="s">
        <v>9</v>
      </c>
    </row>
    <row r="21" spans="1:7" x14ac:dyDescent="0.3">
      <c r="A21" s="119" t="s">
        <v>11</v>
      </c>
    </row>
    <row r="22" spans="1:7" x14ac:dyDescent="0.3">
      <c r="A22" s="120"/>
    </row>
    <row r="23" spans="1:7" x14ac:dyDescent="0.3">
      <c r="A23" s="120"/>
      <c r="C23" s="281" t="s">
        <v>169</v>
      </c>
    </row>
    <row r="24" spans="1:7" x14ac:dyDescent="0.3">
      <c r="A24" s="120"/>
      <c r="C24" s="141" t="s">
        <v>227</v>
      </c>
      <c r="D24" s="141">
        <v>2020</v>
      </c>
      <c r="E24" s="141">
        <v>2021</v>
      </c>
      <c r="F24" s="196" t="s">
        <v>437</v>
      </c>
      <c r="G24" s="196" t="s">
        <v>492</v>
      </c>
    </row>
    <row r="25" spans="1:7" x14ac:dyDescent="0.3">
      <c r="A25" s="120"/>
      <c r="C25" s="27" t="s">
        <v>237</v>
      </c>
      <c r="D25" s="27">
        <v>1796.0328345297603</v>
      </c>
      <c r="E25" s="27">
        <v>2035.8045074264073</v>
      </c>
      <c r="F25" s="83">
        <f>D25/D$30</f>
        <v>5.0925026210059184E-2</v>
      </c>
      <c r="G25" s="83">
        <f>E25/E$30</f>
        <v>5.6769564477770013E-2</v>
      </c>
    </row>
    <row r="26" spans="1:7" x14ac:dyDescent="0.3">
      <c r="A26" s="120"/>
      <c r="C26" s="142" t="s">
        <v>235</v>
      </c>
      <c r="D26" s="142">
        <v>3953.0768852020001</v>
      </c>
      <c r="E26" s="142">
        <v>4010.9716806477995</v>
      </c>
      <c r="F26" s="195">
        <f t="shared" ref="F26:G29" si="0">D26/D$30</f>
        <v>0.11208622699929557</v>
      </c>
      <c r="G26" s="195">
        <f t="shared" si="0"/>
        <v>0.11184822246557287</v>
      </c>
    </row>
    <row r="27" spans="1:7" x14ac:dyDescent="0.3">
      <c r="A27" s="120"/>
      <c r="C27" s="27" t="s">
        <v>232</v>
      </c>
      <c r="D27" s="27">
        <v>290.02404859590001</v>
      </c>
      <c r="E27" s="27">
        <v>306.82491746260001</v>
      </c>
      <c r="F27" s="83">
        <f t="shared" si="0"/>
        <v>8.2233921297773221E-3</v>
      </c>
      <c r="G27" s="83">
        <f t="shared" si="0"/>
        <v>8.5559870172893758E-3</v>
      </c>
    </row>
    <row r="28" spans="1:7" x14ac:dyDescent="0.3">
      <c r="A28" s="120"/>
      <c r="C28" s="142" t="s">
        <v>236</v>
      </c>
      <c r="D28" s="142">
        <v>28201.188002212297</v>
      </c>
      <c r="E28" s="142">
        <v>28404.889415480004</v>
      </c>
      <c r="F28" s="195">
        <f t="shared" si="0"/>
        <v>0.79962137136734568</v>
      </c>
      <c r="G28" s="195">
        <f t="shared" si="0"/>
        <v>0.79208646767096857</v>
      </c>
    </row>
    <row r="29" spans="1:7" x14ac:dyDescent="0.3">
      <c r="A29" s="120"/>
      <c r="C29" s="27" t="s">
        <v>234</v>
      </c>
      <c r="D29" s="27">
        <v>1027.8551592343401</v>
      </c>
      <c r="E29" s="27">
        <v>1102.3536858045002</v>
      </c>
      <c r="F29" s="83">
        <f t="shared" si="0"/>
        <v>2.9143983293522576E-2</v>
      </c>
      <c r="G29" s="83">
        <f t="shared" si="0"/>
        <v>3.0739758368399341E-2</v>
      </c>
    </row>
    <row r="30" spans="1:7" x14ac:dyDescent="0.3">
      <c r="A30" s="120"/>
      <c r="C30" s="59" t="s">
        <v>92</v>
      </c>
      <c r="D30" s="129">
        <v>35268.176929774287</v>
      </c>
      <c r="E30" s="129">
        <v>35860.844206821304</v>
      </c>
      <c r="F30" s="198">
        <f>D30/D$30</f>
        <v>1</v>
      </c>
      <c r="G30" s="198">
        <f>E30/E$30</f>
        <v>1</v>
      </c>
    </row>
    <row r="31" spans="1:7" x14ac:dyDescent="0.3">
      <c r="A31" s="120"/>
      <c r="C31" s="32"/>
      <c r="D31" s="32"/>
      <c r="E31" s="32"/>
      <c r="F31" s="32"/>
    </row>
    <row r="32" spans="1:7" x14ac:dyDescent="0.3">
      <c r="A32" s="120"/>
      <c r="C32" s="281" t="s">
        <v>169</v>
      </c>
      <c r="D32" s="32"/>
      <c r="E32" s="32"/>
      <c r="F32" s="32"/>
    </row>
    <row r="33" spans="1:9" x14ac:dyDescent="0.3">
      <c r="A33" s="120"/>
      <c r="C33" s="141" t="s">
        <v>227</v>
      </c>
      <c r="D33" s="141" t="s">
        <v>275</v>
      </c>
      <c r="E33" s="141">
        <v>2020</v>
      </c>
      <c r="F33" s="141">
        <v>2021</v>
      </c>
      <c r="G33" s="196" t="s">
        <v>437</v>
      </c>
      <c r="H33" s="196" t="s">
        <v>492</v>
      </c>
    </row>
    <row r="34" spans="1:9" x14ac:dyDescent="0.3">
      <c r="A34" s="120"/>
      <c r="C34" s="28" t="s">
        <v>237</v>
      </c>
      <c r="D34" s="27" t="s">
        <v>348</v>
      </c>
      <c r="E34" s="27">
        <v>82.634488977099977</v>
      </c>
      <c r="F34" s="27">
        <v>249.46175139655762</v>
      </c>
      <c r="G34" s="83">
        <f>E34/E$49</f>
        <v>2.3430326195096798E-3</v>
      </c>
      <c r="H34" s="83">
        <f>F34/F$49</f>
        <v>6.9563825647223874E-3</v>
      </c>
    </row>
    <row r="35" spans="1:9" x14ac:dyDescent="0.3">
      <c r="C35" s="143"/>
      <c r="D35" s="142" t="s">
        <v>349</v>
      </c>
      <c r="E35" s="142">
        <v>69.096672691720016</v>
      </c>
      <c r="F35" s="142">
        <v>68.053732667600002</v>
      </c>
      <c r="G35" s="195">
        <f t="shared" ref="G35:G49" si="1">E35/E$49</f>
        <v>1.9591790306968432E-3</v>
      </c>
      <c r="H35" s="195">
        <f t="shared" ref="H35:H49" si="2">F35/F$49</f>
        <v>1.8977169716114792E-3</v>
      </c>
    </row>
    <row r="36" spans="1:9" x14ac:dyDescent="0.3">
      <c r="C36" s="28"/>
      <c r="D36" s="27" t="s">
        <v>350</v>
      </c>
      <c r="E36" s="27">
        <v>50.737511246240004</v>
      </c>
      <c r="F36" s="27">
        <v>87.444905098199996</v>
      </c>
      <c r="G36" s="83">
        <f t="shared" si="1"/>
        <v>1.4386201857631623E-3</v>
      </c>
      <c r="H36" s="83">
        <f t="shared" si="2"/>
        <v>2.438450823797577E-3</v>
      </c>
    </row>
    <row r="37" spans="1:9" x14ac:dyDescent="0.3">
      <c r="C37" s="143"/>
      <c r="D37" s="142" t="s">
        <v>351</v>
      </c>
      <c r="E37" s="142">
        <v>871.83577692300003</v>
      </c>
      <c r="F37" s="142">
        <v>843.46464304704989</v>
      </c>
      <c r="G37" s="195">
        <f t="shared" si="1"/>
        <v>2.4720182692147423E-2</v>
      </c>
      <c r="H37" s="195">
        <f t="shared" si="2"/>
        <v>2.3520490431918201E-2</v>
      </c>
    </row>
    <row r="38" spans="1:9" x14ac:dyDescent="0.3">
      <c r="C38" s="28"/>
      <c r="D38" s="27" t="s">
        <v>352</v>
      </c>
      <c r="E38" s="27">
        <v>721.72838469170006</v>
      </c>
      <c r="F38" s="27">
        <v>787.37947521700005</v>
      </c>
      <c r="G38" s="83">
        <f t="shared" si="1"/>
        <v>2.0464011681942031E-2</v>
      </c>
      <c r="H38" s="83">
        <f t="shared" si="2"/>
        <v>2.1956523685720365E-2</v>
      </c>
    </row>
    <row r="39" spans="1:9" x14ac:dyDescent="0.3">
      <c r="C39" s="143" t="s">
        <v>235</v>
      </c>
      <c r="D39" s="142" t="s">
        <v>416</v>
      </c>
      <c r="E39" s="142">
        <v>697.06146479800009</v>
      </c>
      <c r="F39" s="142">
        <v>764.65512190899994</v>
      </c>
      <c r="G39" s="195">
        <f t="shared" si="1"/>
        <v>1.9764601560947784E-2</v>
      </c>
      <c r="H39" s="195">
        <f t="shared" si="2"/>
        <v>2.1322842192419724E-2</v>
      </c>
    </row>
    <row r="40" spans="1:9" x14ac:dyDescent="0.3">
      <c r="C40" s="28"/>
      <c r="D40" s="27" t="s">
        <v>353</v>
      </c>
      <c r="E40" s="27">
        <v>1894.1146453450001</v>
      </c>
      <c r="F40" s="27">
        <v>1918.2488073049999</v>
      </c>
      <c r="G40" s="83">
        <f t="shared" si="1"/>
        <v>5.370605486970717E-2</v>
      </c>
      <c r="H40" s="83">
        <f t="shared" si="2"/>
        <v>5.3491457039935443E-2</v>
      </c>
    </row>
    <row r="41" spans="1:9" x14ac:dyDescent="0.3">
      <c r="C41" s="143"/>
      <c r="D41" s="142" t="s">
        <v>438</v>
      </c>
      <c r="E41" s="142">
        <v>1361.9007750589999</v>
      </c>
      <c r="F41" s="142">
        <v>1328.0677514337999</v>
      </c>
      <c r="G41" s="195">
        <f t="shared" si="1"/>
        <v>3.8615570568640525E-2</v>
      </c>
      <c r="H41" s="195">
        <f t="shared" si="2"/>
        <v>3.7033923233217692E-2</v>
      </c>
    </row>
    <row r="42" spans="1:9" x14ac:dyDescent="0.3">
      <c r="C42" s="28" t="s">
        <v>232</v>
      </c>
      <c r="D42" s="27" t="s">
        <v>354</v>
      </c>
      <c r="E42" s="27">
        <v>290.02404859590001</v>
      </c>
      <c r="F42" s="27">
        <v>306.82491746260001</v>
      </c>
      <c r="G42" s="83">
        <f t="shared" si="1"/>
        <v>8.2233921297773151E-3</v>
      </c>
      <c r="H42" s="83">
        <f t="shared" si="2"/>
        <v>8.5559870172893741E-3</v>
      </c>
    </row>
    <row r="43" spans="1:9" x14ac:dyDescent="0.3">
      <c r="C43" s="143" t="s">
        <v>236</v>
      </c>
      <c r="D43" s="142" t="s">
        <v>355</v>
      </c>
      <c r="E43" s="142">
        <v>291.07441405229997</v>
      </c>
      <c r="F43" s="142">
        <v>314.08436024000002</v>
      </c>
      <c r="G43" s="195">
        <f t="shared" si="1"/>
        <v>8.2531743739372981E-3</v>
      </c>
      <c r="H43" s="195">
        <f t="shared" si="2"/>
        <v>8.7584207005438012E-3</v>
      </c>
    </row>
    <row r="44" spans="1:9" x14ac:dyDescent="0.3">
      <c r="C44" s="28"/>
      <c r="D44" s="27" t="s">
        <v>356</v>
      </c>
      <c r="E44" s="27">
        <v>27910.113588160002</v>
      </c>
      <c r="F44" s="27">
        <v>28090.805055240002</v>
      </c>
      <c r="G44" s="83">
        <f t="shared" si="1"/>
        <v>0.79136819699340788</v>
      </c>
      <c r="H44" s="83">
        <f t="shared" si="2"/>
        <v>0.78332804697042457</v>
      </c>
      <c r="I44" s="32"/>
    </row>
    <row r="45" spans="1:9" x14ac:dyDescent="0.3">
      <c r="C45" s="143" t="s">
        <v>234</v>
      </c>
      <c r="D45" s="142" t="s">
        <v>357</v>
      </c>
      <c r="E45" s="142">
        <v>753.39485143799993</v>
      </c>
      <c r="F45" s="142">
        <v>797.02834845899997</v>
      </c>
      <c r="G45" s="195">
        <f t="shared" si="1"/>
        <v>2.1361888167288973E-2</v>
      </c>
      <c r="H45" s="195">
        <f t="shared" si="2"/>
        <v>2.2225587994032563E-2</v>
      </c>
    </row>
    <row r="46" spans="1:9" x14ac:dyDescent="0.3">
      <c r="C46" s="28"/>
      <c r="D46" s="27" t="s">
        <v>358</v>
      </c>
      <c r="E46" s="27">
        <v>133.389029771</v>
      </c>
      <c r="F46" s="27">
        <v>201.1034277055</v>
      </c>
      <c r="G46" s="83">
        <f t="shared" si="1"/>
        <v>3.7821356640181051E-3</v>
      </c>
      <c r="H46" s="83">
        <f t="shared" si="2"/>
        <v>5.6078832541049568E-3</v>
      </c>
    </row>
    <row r="47" spans="1:9" x14ac:dyDescent="0.3">
      <c r="C47" s="143"/>
      <c r="D47" s="142" t="s">
        <v>359</v>
      </c>
      <c r="E47" s="142">
        <v>96.537734748640005</v>
      </c>
      <c r="F47" s="142">
        <v>59.789499999999997</v>
      </c>
      <c r="G47" s="195">
        <f t="shared" si="1"/>
        <v>2.7372476592953782E-3</v>
      </c>
      <c r="H47" s="195">
        <f t="shared" si="2"/>
        <v>1.6672641518190212E-3</v>
      </c>
    </row>
    <row r="48" spans="1:9" x14ac:dyDescent="0.3">
      <c r="C48" s="28"/>
      <c r="D48" s="27" t="s">
        <v>360</v>
      </c>
      <c r="E48" s="27">
        <v>44.533543276700001</v>
      </c>
      <c r="F48" s="27">
        <v>44.432409640000003</v>
      </c>
      <c r="G48" s="83">
        <f t="shared" si="1"/>
        <v>1.2627118029200886E-3</v>
      </c>
      <c r="H48" s="83">
        <f t="shared" si="2"/>
        <v>1.2390229684427854E-3</v>
      </c>
    </row>
    <row r="49" spans="3:8" x14ac:dyDescent="0.3">
      <c r="C49" s="4" t="s">
        <v>92</v>
      </c>
      <c r="D49" s="4"/>
      <c r="E49" s="47">
        <f>SUM(E34:E48)</f>
        <v>35268.176929774316</v>
      </c>
      <c r="F49" s="47">
        <f>SUM(F34:F48)</f>
        <v>35860.844206821312</v>
      </c>
      <c r="G49" s="197">
        <f t="shared" si="1"/>
        <v>1</v>
      </c>
      <c r="H49" s="197">
        <f t="shared" si="2"/>
        <v>1</v>
      </c>
    </row>
  </sheetData>
  <hyperlinks>
    <hyperlink ref="A16" location="'Regional utveckling'!A1" display="Regional utveckling" xr:uid="{00000000-0004-0000-3E00-000000000000}"/>
    <hyperlink ref="A15" location="'Läkemedel'!A1" display="Läkemedel" xr:uid="{00000000-0004-0000-3E00-000001000000}"/>
    <hyperlink ref="A14" location="'Övrig hälso- och sjukvård'!A1" display="Övrig hälso- och sjukvård" xr:uid="{00000000-0004-0000-3E00-000002000000}"/>
    <hyperlink ref="A13" location="'Tandvård'!A1" display="Tandvård" xr:uid="{00000000-0004-0000-3E00-000003000000}"/>
    <hyperlink ref="A12" location="'Specialiserad psykiatrisk vård'!A1" display="Specialiserad psykiatrisk vård" xr:uid="{00000000-0004-0000-3E00-000004000000}"/>
    <hyperlink ref="A11" location="'Specialiserad somatisk vård'!A1" display="Specialiserad somatisk vård" xr:uid="{00000000-0004-0000-3E00-000005000000}"/>
    <hyperlink ref="A10" location="'Vårdcentraler'!A1" display="Vårdcentraler" xr:uid="{00000000-0004-0000-3E00-000006000000}"/>
    <hyperlink ref="A9" location="'Primärvård'!A1" display="Primärvård" xr:uid="{00000000-0004-0000-3E00-000007000000}"/>
    <hyperlink ref="A8" location="'Vårdplatser'!A1" display="Vårdplatser" xr:uid="{00000000-0004-0000-3E00-000008000000}"/>
    <hyperlink ref="A7" location="'Hälso- och sjukvård'!A1" display="Hälso- och sjukvård" xr:uid="{00000000-0004-0000-3E00-000009000000}"/>
    <hyperlink ref="A6" location="'Kostnader och intäkter'!A1" display="Kostnader för" xr:uid="{00000000-0004-0000-3E00-00000A000000}"/>
    <hyperlink ref="A5" location="'Regionernas ekonomi'!A1" display="Regionernas ekonomi" xr:uid="{00000000-0004-0000-3E00-00000B000000}"/>
    <hyperlink ref="A20" location="'Trafik och infrastruktur'!A1" display="Trafik och infrastruktur, samt allmän regional utveckling" xr:uid="{00000000-0004-0000-3E00-00000C000000}"/>
    <hyperlink ref="A21" location="'Utbildning och kultur'!A1" display="Utbildning och kultur" xr:uid="{00000000-0004-0000-3E00-00000D000000}"/>
    <hyperlink ref="A4" location="Innehåll!A1" display="Innehåll" xr:uid="{00000000-0004-0000-3E00-00000E000000}"/>
    <hyperlink ref="A17" location="'Regional utveckling 1'!A1" display="Regional utveckling 1" xr:uid="{46C1759C-6150-4B12-B02A-7041F70FE1FF}"/>
    <hyperlink ref="A18" location="'Regional utveckling 2'!A1" display="Regional utveckling 2" xr:uid="{866A9EAC-ACE3-4D00-930B-5010C3C40BE6}"/>
    <hyperlink ref="A19" location="'Regional utveckling 3'!A1" display="Regional utveckling 3" xr:uid="{B47F108A-BF2E-436F-91F8-C734D7BA9486}"/>
  </hyperlink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67">
    <tabColor theme="6"/>
  </sheetPr>
  <dimension ref="A1:AC67"/>
  <sheetViews>
    <sheetView showGridLines="0" showRowColHeaders="0" workbookViewId="0"/>
  </sheetViews>
  <sheetFormatPr defaultRowHeight="16.5" x14ac:dyDescent="0.3"/>
  <cols>
    <col min="1" max="1" width="59.5" customWidth="1"/>
    <col min="4" max="4" width="19.375" customWidth="1"/>
    <col min="5" max="5" width="10.375" customWidth="1"/>
    <col min="6" max="6" width="9" customWidth="1"/>
    <col min="7" max="7" width="11.5" customWidth="1"/>
    <col min="8" max="8" width="11.875" customWidth="1"/>
    <col min="9" max="9" width="10.5" customWidth="1"/>
    <col min="10" max="10" width="11" customWidth="1"/>
  </cols>
  <sheetData>
    <row r="1" spans="1:3" ht="35.25" x14ac:dyDescent="0.5">
      <c r="A1" s="3" t="s">
        <v>7</v>
      </c>
    </row>
    <row r="2" spans="1:3" x14ac:dyDescent="0.3">
      <c r="A2" s="94"/>
      <c r="C2" s="4" t="s">
        <v>504</v>
      </c>
    </row>
    <row r="3" spans="1:3" x14ac:dyDescent="0.3">
      <c r="A3" s="94"/>
    </row>
    <row r="4" spans="1:3" x14ac:dyDescent="0.3">
      <c r="A4" s="16" t="s">
        <v>14</v>
      </c>
    </row>
    <row r="5" spans="1:3" x14ac:dyDescent="0.3">
      <c r="A5" s="17" t="s">
        <v>0</v>
      </c>
    </row>
    <row r="6" spans="1:3" x14ac:dyDescent="0.3">
      <c r="A6" s="17" t="s">
        <v>2</v>
      </c>
    </row>
    <row r="7" spans="1:3" x14ac:dyDescent="0.3">
      <c r="A7" s="17" t="s">
        <v>4</v>
      </c>
    </row>
    <row r="8" spans="1:3" x14ac:dyDescent="0.3">
      <c r="A8" s="17" t="s">
        <v>6</v>
      </c>
    </row>
    <row r="9" spans="1:3" x14ac:dyDescent="0.3">
      <c r="A9" s="17" t="s">
        <v>8</v>
      </c>
    </row>
    <row r="10" spans="1:3" x14ac:dyDescent="0.3">
      <c r="A10" s="17" t="s">
        <v>10</v>
      </c>
    </row>
    <row r="11" spans="1:3" x14ac:dyDescent="0.3">
      <c r="A11" s="17" t="s">
        <v>12</v>
      </c>
    </row>
    <row r="12" spans="1:3" x14ac:dyDescent="0.3">
      <c r="A12" s="17" t="s">
        <v>13</v>
      </c>
    </row>
    <row r="13" spans="1:3" x14ac:dyDescent="0.3">
      <c r="A13" s="17" t="s">
        <v>1</v>
      </c>
    </row>
    <row r="14" spans="1:3" x14ac:dyDescent="0.3">
      <c r="A14" s="17" t="s">
        <v>3</v>
      </c>
    </row>
    <row r="15" spans="1:3" x14ac:dyDescent="0.3">
      <c r="A15" s="17" t="s">
        <v>5</v>
      </c>
      <c r="C15" s="53"/>
    </row>
    <row r="16" spans="1:3" x14ac:dyDescent="0.3">
      <c r="A16" s="17" t="s">
        <v>7</v>
      </c>
      <c r="C16" s="25"/>
    </row>
    <row r="17" spans="1:29" x14ac:dyDescent="0.3">
      <c r="A17" s="21" t="s">
        <v>143</v>
      </c>
      <c r="C17" s="25"/>
    </row>
    <row r="18" spans="1:29" x14ac:dyDescent="0.3">
      <c r="A18" s="21" t="s">
        <v>144</v>
      </c>
      <c r="C18" s="67"/>
    </row>
    <row r="19" spans="1:29" x14ac:dyDescent="0.3">
      <c r="A19" s="122" t="s">
        <v>145</v>
      </c>
      <c r="C19" s="63"/>
    </row>
    <row r="20" spans="1:29" x14ac:dyDescent="0.3">
      <c r="A20" s="17" t="s">
        <v>9</v>
      </c>
      <c r="C20" s="63"/>
    </row>
    <row r="21" spans="1:29" x14ac:dyDescent="0.3">
      <c r="A21" s="119" t="s">
        <v>11</v>
      </c>
      <c r="C21" s="63"/>
    </row>
    <row r="22" spans="1:29" x14ac:dyDescent="0.3">
      <c r="A22" s="120"/>
      <c r="C22" s="63"/>
    </row>
    <row r="23" spans="1:29" x14ac:dyDescent="0.3">
      <c r="A23" s="120"/>
      <c r="C23" s="63"/>
      <c r="K23" s="66"/>
      <c r="L23" s="32"/>
    </row>
    <row r="24" spans="1:29" x14ac:dyDescent="0.3">
      <c r="A24" s="120"/>
      <c r="C24" s="283" t="s">
        <v>519</v>
      </c>
      <c r="D24" s="59"/>
      <c r="E24" s="59"/>
      <c r="F24" s="59"/>
      <c r="G24" s="59"/>
      <c r="H24" s="59"/>
      <c r="I24" s="59"/>
      <c r="J24" s="32"/>
      <c r="K24" s="65"/>
    </row>
    <row r="25" spans="1:29" ht="49.5" x14ac:dyDescent="0.3">
      <c r="A25" s="120"/>
      <c r="C25" s="73" t="s">
        <v>74</v>
      </c>
      <c r="D25" s="73" t="s">
        <v>59</v>
      </c>
      <c r="E25" s="73" t="s">
        <v>237</v>
      </c>
      <c r="F25" s="73" t="s">
        <v>235</v>
      </c>
      <c r="G25" s="73" t="s">
        <v>232</v>
      </c>
      <c r="H25" s="73" t="s">
        <v>236</v>
      </c>
      <c r="I25" s="73" t="s">
        <v>234</v>
      </c>
      <c r="J25" s="73" t="s">
        <v>238</v>
      </c>
      <c r="K25" s="65" t="str">
        <f>CONCATENATE("Riket ",C26)</f>
        <v>Riket 2021</v>
      </c>
    </row>
    <row r="26" spans="1:29" x14ac:dyDescent="0.3">
      <c r="A26" s="120"/>
      <c r="C26" s="37">
        <v>2021</v>
      </c>
      <c r="D26" s="9" t="s">
        <v>49</v>
      </c>
      <c r="E26" s="86">
        <v>64.178500699131604</v>
      </c>
      <c r="F26" s="86">
        <v>204.54309255078073</v>
      </c>
      <c r="G26" s="86">
        <v>33.952497144056721</v>
      </c>
      <c r="H26" s="86">
        <v>4293.7487241935141</v>
      </c>
      <c r="I26" s="86">
        <v>1.2421645296606116</v>
      </c>
      <c r="J26" s="86">
        <v>4597.664979117144</v>
      </c>
      <c r="K26" s="65">
        <f t="shared" ref="K26:K45" si="0">$J$46</f>
        <v>3430.8960710583756</v>
      </c>
    </row>
    <row r="27" spans="1:29" x14ac:dyDescent="0.3">
      <c r="A27" s="120"/>
      <c r="C27" s="59"/>
      <c r="D27" s="32" t="s">
        <v>51</v>
      </c>
      <c r="E27" s="70">
        <v>215.17570995326889</v>
      </c>
      <c r="F27" s="70">
        <v>217.70718889389559</v>
      </c>
      <c r="G27" s="70">
        <v>32.909226228147006</v>
      </c>
      <c r="H27" s="70">
        <v>3047.9006445145383</v>
      </c>
      <c r="I27" s="70">
        <v>53.161057753160549</v>
      </c>
      <c r="J27" s="70">
        <v>3566.8538273430104</v>
      </c>
      <c r="K27" s="65">
        <f t="shared" si="0"/>
        <v>3430.8960710583756</v>
      </c>
    </row>
    <row r="28" spans="1:29" x14ac:dyDescent="0.3">
      <c r="A28" s="120"/>
      <c r="C28" s="37"/>
      <c r="D28" s="9" t="s">
        <v>50</v>
      </c>
      <c r="E28" s="86">
        <v>255.13500617956865</v>
      </c>
      <c r="F28" s="86">
        <v>424.1205297530492</v>
      </c>
      <c r="G28" s="86">
        <v>23.194091470869878</v>
      </c>
      <c r="H28" s="86">
        <v>1186.2121066530594</v>
      </c>
      <c r="I28" s="86">
        <v>135.85110718652356</v>
      </c>
      <c r="J28" s="86">
        <v>2024.5128412430709</v>
      </c>
      <c r="K28" s="65">
        <f t="shared" si="0"/>
        <v>3430.8960710583756</v>
      </c>
    </row>
    <row r="29" spans="1:29" x14ac:dyDescent="0.3">
      <c r="A29" s="120"/>
      <c r="C29" s="59"/>
      <c r="D29" s="32" t="s">
        <v>58</v>
      </c>
      <c r="E29" s="70">
        <v>136.25602507110861</v>
      </c>
      <c r="F29" s="70">
        <v>372.57506855381263</v>
      </c>
      <c r="G29" s="70">
        <v>17.032003133888576</v>
      </c>
      <c r="H29" s="70">
        <v>2060.872379200518</v>
      </c>
      <c r="I29" s="70">
        <v>17.032003133888576</v>
      </c>
      <c r="J29" s="70">
        <v>2603.767479093216</v>
      </c>
      <c r="K29" s="65">
        <f t="shared" si="0"/>
        <v>3430.8960710583756</v>
      </c>
    </row>
    <row r="30" spans="1:29" x14ac:dyDescent="0.3">
      <c r="A30" s="120"/>
      <c r="C30" s="37"/>
      <c r="D30" s="9" t="s">
        <v>44</v>
      </c>
      <c r="E30" s="86">
        <v>209.80050667458534</v>
      </c>
      <c r="F30" s="86">
        <v>464.01865540341737</v>
      </c>
      <c r="G30" s="86">
        <v>21.972062092714076</v>
      </c>
      <c r="H30" s="86">
        <v>2511.9567764204612</v>
      </c>
      <c r="I30" s="86">
        <v>157.40832983212735</v>
      </c>
      <c r="J30" s="86">
        <v>3365.1563304233046</v>
      </c>
      <c r="K30" s="65">
        <f t="shared" si="0"/>
        <v>3430.8960710583756</v>
      </c>
    </row>
    <row r="31" spans="1:29" x14ac:dyDescent="0.3">
      <c r="A31" s="120"/>
      <c r="C31" s="59"/>
      <c r="D31" s="32" t="s">
        <v>46</v>
      </c>
      <c r="E31" s="70">
        <v>221.30421953378578</v>
      </c>
      <c r="F31" s="70">
        <v>329.49739352808103</v>
      </c>
      <c r="G31" s="70">
        <v>39.34297236156192</v>
      </c>
      <c r="H31" s="70">
        <v>2099.9311497983676</v>
      </c>
      <c r="I31" s="70">
        <v>157.37188944624768</v>
      </c>
      <c r="J31" s="70">
        <v>2847.4476246680438</v>
      </c>
      <c r="K31" s="65">
        <f t="shared" si="0"/>
        <v>3430.8960710583756</v>
      </c>
    </row>
    <row r="32" spans="1:29" x14ac:dyDescent="0.3">
      <c r="A32" s="120"/>
      <c r="C32" s="37"/>
      <c r="D32" s="9" t="s">
        <v>45</v>
      </c>
      <c r="E32" s="86">
        <v>101.14291493880854</v>
      </c>
      <c r="F32" s="86">
        <v>299.38302821887328</v>
      </c>
      <c r="G32" s="86">
        <v>20.228582987761708</v>
      </c>
      <c r="H32" s="86">
        <v>2714.675836957621</v>
      </c>
      <c r="I32" s="86">
        <v>319.61161120663496</v>
      </c>
      <c r="J32" s="86">
        <v>3455.0419743096995</v>
      </c>
      <c r="K32" s="65">
        <f t="shared" si="0"/>
        <v>3430.8960710583756</v>
      </c>
      <c r="X32" s="79"/>
      <c r="Y32" s="79"/>
      <c r="Z32" s="79"/>
      <c r="AA32" s="79"/>
      <c r="AB32" s="79"/>
      <c r="AC32" s="79"/>
    </row>
    <row r="33" spans="1:29" x14ac:dyDescent="0.3">
      <c r="A33" s="120"/>
      <c r="C33" s="59"/>
      <c r="D33" s="32" t="s">
        <v>38</v>
      </c>
      <c r="E33" s="70">
        <v>188.75403461748996</v>
      </c>
      <c r="F33" s="70">
        <v>383.79987038889624</v>
      </c>
      <c r="G33" s="70">
        <v>69.209812693079641</v>
      </c>
      <c r="H33" s="70">
        <v>1906.4157496366483</v>
      </c>
      <c r="I33" s="70">
        <v>207.62943807923895</v>
      </c>
      <c r="J33" s="70">
        <v>2755.8089054153534</v>
      </c>
      <c r="K33" s="65">
        <f t="shared" si="0"/>
        <v>3430.8960710583756</v>
      </c>
      <c r="X33" s="79"/>
      <c r="Y33" s="79"/>
      <c r="Z33" s="79"/>
      <c r="AA33" s="79"/>
      <c r="AB33" s="79"/>
      <c r="AC33" s="79"/>
    </row>
    <row r="34" spans="1:29" x14ac:dyDescent="0.3">
      <c r="A34" s="120"/>
      <c r="C34" s="37"/>
      <c r="D34" s="9" t="s">
        <v>48</v>
      </c>
      <c r="E34" s="86">
        <v>238.15890332816372</v>
      </c>
      <c r="F34" s="86">
        <v>382.90817690785605</v>
      </c>
      <c r="G34" s="86">
        <v>29.948125568212205</v>
      </c>
      <c r="H34" s="86">
        <v>2253.9529743123517</v>
      </c>
      <c r="I34" s="86">
        <v>34.939479829580904</v>
      </c>
      <c r="J34" s="86">
        <v>2939.907659946165</v>
      </c>
      <c r="K34" s="65">
        <f t="shared" si="0"/>
        <v>3430.8960710583756</v>
      </c>
      <c r="X34" s="79"/>
      <c r="Y34" s="79"/>
      <c r="Z34" s="79"/>
      <c r="AA34" s="79"/>
      <c r="AB34" s="79"/>
      <c r="AC34" s="79"/>
    </row>
    <row r="35" spans="1:29" x14ac:dyDescent="0.3">
      <c r="C35" s="59"/>
      <c r="D35" s="32" t="s">
        <v>42</v>
      </c>
      <c r="E35" s="70">
        <v>139.29037067625197</v>
      </c>
      <c r="F35" s="70">
        <v>317.17284969859776</v>
      </c>
      <c r="G35" s="70">
        <v>8.9650376877702111</v>
      </c>
      <c r="H35" s="70">
        <v>2036.3108522438374</v>
      </c>
      <c r="I35" s="70">
        <v>88.033966312312074</v>
      </c>
      <c r="J35" s="70">
        <v>2589.7730766187697</v>
      </c>
      <c r="K35" s="65">
        <f t="shared" si="0"/>
        <v>3430.8960710583756</v>
      </c>
      <c r="X35" s="79"/>
      <c r="Y35" s="79"/>
      <c r="Z35" s="79"/>
      <c r="AA35" s="79"/>
      <c r="AB35" s="79"/>
      <c r="AC35" s="79"/>
    </row>
    <row r="36" spans="1:29" x14ac:dyDescent="0.3">
      <c r="C36" s="37"/>
      <c r="D36" s="9" t="s">
        <v>56</v>
      </c>
      <c r="E36" s="86">
        <v>378.25405949707113</v>
      </c>
      <c r="F36" s="86">
        <v>679.71108267200964</v>
      </c>
      <c r="G36" s="86">
        <v>30.374947202037529</v>
      </c>
      <c r="H36" s="86">
        <v>3286.2254199336448</v>
      </c>
      <c r="I36" s="86">
        <v>216.6364158937771</v>
      </c>
      <c r="J36" s="86">
        <v>4591.2019251985403</v>
      </c>
      <c r="K36" s="65">
        <f t="shared" si="0"/>
        <v>3430.8960710583756</v>
      </c>
      <c r="X36" s="79"/>
      <c r="Y36" s="79"/>
      <c r="Z36" s="79"/>
      <c r="AA36" s="79"/>
      <c r="AB36" s="79"/>
      <c r="AC36" s="79"/>
    </row>
    <row r="37" spans="1:29" x14ac:dyDescent="0.3">
      <c r="C37" s="59"/>
      <c r="D37" s="32" t="s">
        <v>52</v>
      </c>
      <c r="E37" s="70">
        <v>266.25277424260088</v>
      </c>
      <c r="F37" s="70">
        <v>373.35024160228255</v>
      </c>
      <c r="G37" s="70">
        <v>23.691977092190569</v>
      </c>
      <c r="H37" s="70">
        <v>2224.6076921990425</v>
      </c>
      <c r="I37" s="70">
        <v>143.44063412971931</v>
      </c>
      <c r="J37" s="70">
        <v>3031.3433192658354</v>
      </c>
      <c r="K37" s="65">
        <f t="shared" si="0"/>
        <v>3430.8960710583756</v>
      </c>
      <c r="X37" s="79"/>
      <c r="Y37" s="79"/>
      <c r="Z37" s="79"/>
      <c r="AA37" s="79"/>
      <c r="AB37" s="79"/>
      <c r="AC37" s="79"/>
    </row>
    <row r="38" spans="1:29" x14ac:dyDescent="0.3">
      <c r="C38" s="37"/>
      <c r="D38" s="9" t="s">
        <v>57</v>
      </c>
      <c r="E38" s="86">
        <v>166.2364077290151</v>
      </c>
      <c r="F38" s="86">
        <v>417.2207880257634</v>
      </c>
      <c r="G38" s="86">
        <v>42.373986283866593</v>
      </c>
      <c r="H38" s="86">
        <v>2180.6305249159041</v>
      </c>
      <c r="I38" s="86">
        <v>231.42715585804061</v>
      </c>
      <c r="J38" s="86">
        <v>3037.8888628125897</v>
      </c>
      <c r="K38" s="65">
        <f t="shared" si="0"/>
        <v>3430.8960710583756</v>
      </c>
      <c r="X38" s="79"/>
      <c r="Y38" s="79"/>
      <c r="Z38" s="79"/>
      <c r="AA38" s="79"/>
      <c r="AB38" s="79"/>
      <c r="AC38" s="79"/>
    </row>
    <row r="39" spans="1:29" x14ac:dyDescent="0.3">
      <c r="C39" s="59"/>
      <c r="D39" s="32" t="s">
        <v>55</v>
      </c>
      <c r="E39" s="70">
        <v>75.277721020765895</v>
      </c>
      <c r="F39" s="70">
        <v>276.01831040947496</v>
      </c>
      <c r="G39" s="70">
        <v>14.338613527764933</v>
      </c>
      <c r="H39" s="70">
        <v>903.33265224919069</v>
      </c>
      <c r="I39" s="70">
        <v>64.523760874942198</v>
      </c>
      <c r="J39" s="70">
        <v>1333.4910580821388</v>
      </c>
      <c r="K39" s="65">
        <f t="shared" si="0"/>
        <v>3430.8960710583756</v>
      </c>
      <c r="X39" s="79"/>
      <c r="Y39" s="79"/>
      <c r="Z39" s="79"/>
      <c r="AA39" s="79"/>
      <c r="AB39" s="79"/>
      <c r="AC39" s="79"/>
    </row>
    <row r="40" spans="1:29" x14ac:dyDescent="0.3">
      <c r="C40" s="37"/>
      <c r="D40" s="9" t="s">
        <v>39</v>
      </c>
      <c r="E40" s="86">
        <v>176.84569692808623</v>
      </c>
      <c r="F40" s="86">
        <v>419.57508486859672</v>
      </c>
      <c r="G40" s="86">
        <v>6.9351253697288708</v>
      </c>
      <c r="H40" s="86">
        <v>2271.2535585862056</v>
      </c>
      <c r="I40" s="86">
        <v>180.31325961295067</v>
      </c>
      <c r="J40" s="86">
        <v>3054.9227253655677</v>
      </c>
      <c r="K40" s="65">
        <f t="shared" si="0"/>
        <v>3430.8960710583756</v>
      </c>
      <c r="X40" s="79"/>
      <c r="Y40" s="79"/>
      <c r="Z40" s="79"/>
      <c r="AA40" s="79"/>
      <c r="AB40" s="79"/>
      <c r="AC40" s="79"/>
    </row>
    <row r="41" spans="1:29" x14ac:dyDescent="0.3">
      <c r="C41" s="59"/>
      <c r="D41" s="32" t="s">
        <v>41</v>
      </c>
      <c r="E41" s="70">
        <v>121.6261767332599</v>
      </c>
      <c r="F41" s="70">
        <v>316.22805950647574</v>
      </c>
      <c r="G41" s="70">
        <v>41.700403451403396</v>
      </c>
      <c r="H41" s="70">
        <v>2029.419634634965</v>
      </c>
      <c r="I41" s="70">
        <v>312.7530258855254</v>
      </c>
      <c r="J41" s="70">
        <v>2821.7273002116294</v>
      </c>
      <c r="K41" s="65">
        <f t="shared" si="0"/>
        <v>3430.8960710583756</v>
      </c>
      <c r="X41" s="79"/>
      <c r="Y41" s="79"/>
      <c r="Z41" s="79"/>
      <c r="AA41" s="79"/>
      <c r="AB41" s="79"/>
      <c r="AC41" s="79"/>
    </row>
    <row r="42" spans="1:29" x14ac:dyDescent="0.3">
      <c r="C42" s="37"/>
      <c r="D42" s="9" t="s">
        <v>54</v>
      </c>
      <c r="E42" s="86">
        <v>131.04388741692023</v>
      </c>
      <c r="F42" s="86">
        <v>393.13166225076066</v>
      </c>
      <c r="G42" s="86">
        <v>28.665850372451299</v>
      </c>
      <c r="H42" s="86">
        <v>700.26577338416746</v>
      </c>
      <c r="I42" s="86">
        <v>126.94876593514148</v>
      </c>
      <c r="J42" s="86">
        <v>1380.0559393594413</v>
      </c>
      <c r="K42" s="65">
        <f t="shared" si="0"/>
        <v>3430.8960710583756</v>
      </c>
      <c r="X42" s="79"/>
      <c r="Y42" s="79"/>
      <c r="Z42" s="79"/>
      <c r="AA42" s="79"/>
      <c r="AB42" s="79"/>
      <c r="AC42" s="79"/>
    </row>
    <row r="43" spans="1:29" x14ac:dyDescent="0.3">
      <c r="C43" s="59"/>
      <c r="D43" s="32" t="s">
        <v>43</v>
      </c>
      <c r="E43" s="70">
        <v>371.0603238069275</v>
      </c>
      <c r="F43" s="70">
        <v>492.22287851939359</v>
      </c>
      <c r="G43" s="70">
        <v>45.435958017174791</v>
      </c>
      <c r="H43" s="70">
        <v>2014.3274720947488</v>
      </c>
      <c r="I43" s="70">
        <v>196.88915140775742</v>
      </c>
      <c r="J43" s="70">
        <v>3119.9357838460023</v>
      </c>
      <c r="K43" s="65">
        <f t="shared" si="0"/>
        <v>3430.8960710583756</v>
      </c>
      <c r="X43" s="79"/>
      <c r="Y43" s="79"/>
      <c r="Z43" s="79"/>
      <c r="AA43" s="79"/>
      <c r="AB43" s="79"/>
      <c r="AC43" s="79"/>
    </row>
    <row r="44" spans="1:29" x14ac:dyDescent="0.3">
      <c r="C44" s="37"/>
      <c r="D44" s="9" t="s">
        <v>53</v>
      </c>
      <c r="E44" s="86">
        <v>240.38198883316397</v>
      </c>
      <c r="F44" s="86">
        <v>386.06804267144514</v>
      </c>
      <c r="G44" s="86">
        <v>29.137210767656239</v>
      </c>
      <c r="H44" s="86">
        <v>750.28317726714818</v>
      </c>
      <c r="I44" s="86">
        <v>112.90669172466792</v>
      </c>
      <c r="J44" s="86">
        <v>1518.7771112640814</v>
      </c>
      <c r="K44" s="65">
        <f t="shared" si="0"/>
        <v>3430.8960710583756</v>
      </c>
      <c r="X44" s="79"/>
      <c r="Y44" s="79"/>
      <c r="Z44" s="79"/>
      <c r="AA44" s="79"/>
      <c r="AB44" s="79"/>
      <c r="AC44" s="79"/>
    </row>
    <row r="45" spans="1:29" x14ac:dyDescent="0.3">
      <c r="C45" s="59"/>
      <c r="D45" s="32" t="s">
        <v>47</v>
      </c>
      <c r="E45" s="70">
        <v>224.27541020373019</v>
      </c>
      <c r="F45" s="70">
        <v>540.66393531256392</v>
      </c>
      <c r="G45" s="70">
        <v>32.039344314818599</v>
      </c>
      <c r="H45" s="70">
        <v>644.79180433572424</v>
      </c>
      <c r="I45" s="70">
        <v>44.054098432875577</v>
      </c>
      <c r="J45" s="70">
        <v>1485.8245925997126</v>
      </c>
      <c r="K45" s="65">
        <f t="shared" si="0"/>
        <v>3430.8960710583756</v>
      </c>
      <c r="X45" s="79"/>
      <c r="Y45" s="79"/>
      <c r="Z45" s="79"/>
      <c r="AA45" s="79"/>
      <c r="AB45" s="79"/>
      <c r="AC45" s="79"/>
    </row>
    <row r="46" spans="1:29" x14ac:dyDescent="0.3">
      <c r="C46" s="51"/>
      <c r="D46" s="51" t="s">
        <v>60</v>
      </c>
      <c r="E46" s="87">
        <v>194.77047572247625</v>
      </c>
      <c r="F46" s="87">
        <v>383.73962701199707</v>
      </c>
      <c r="G46" s="87">
        <v>29.354702241644588</v>
      </c>
      <c r="H46" s="87">
        <v>2717.5663498708332</v>
      </c>
      <c r="I46" s="87">
        <v>105.46491621142511</v>
      </c>
      <c r="J46" s="87">
        <v>3430.8960710583756</v>
      </c>
      <c r="K46" s="65">
        <f>$J$46</f>
        <v>3430.8960710583756</v>
      </c>
      <c r="X46" s="79"/>
      <c r="Y46" s="79"/>
      <c r="Z46" s="79"/>
      <c r="AA46" s="79"/>
      <c r="AB46" s="79"/>
      <c r="AC46" s="79"/>
    </row>
    <row r="47" spans="1:29" x14ac:dyDescent="0.3">
      <c r="C47" s="59">
        <v>2020</v>
      </c>
      <c r="D47" s="32" t="s">
        <v>49</v>
      </c>
      <c r="E47" s="70">
        <v>77.759522406030129</v>
      </c>
      <c r="F47" s="70">
        <v>213.62965564237308</v>
      </c>
      <c r="G47" s="70">
        <v>33.026893925141827</v>
      </c>
      <c r="H47" s="70">
        <v>4352.8610069440092</v>
      </c>
      <c r="I47" s="70">
        <v>1.2541858452585504</v>
      </c>
      <c r="J47" s="70">
        <v>4678.5312647628125</v>
      </c>
      <c r="K47" s="72"/>
      <c r="X47" s="79"/>
      <c r="Y47" s="79"/>
      <c r="Z47" s="79"/>
      <c r="AA47" s="79"/>
      <c r="AB47" s="79"/>
      <c r="AC47" s="79"/>
    </row>
    <row r="48" spans="1:29" x14ac:dyDescent="0.3">
      <c r="C48" s="37"/>
      <c r="D48" s="9" t="s">
        <v>51</v>
      </c>
      <c r="E48" s="86">
        <v>108.13761283644958</v>
      </c>
      <c r="F48" s="86">
        <v>208.55111047029564</v>
      </c>
      <c r="G48" s="86">
        <v>-198.25229020015757</v>
      </c>
      <c r="H48" s="86">
        <v>2814.1526388152238</v>
      </c>
      <c r="I48" s="86">
        <v>64.367626688362847</v>
      </c>
      <c r="J48" s="86">
        <v>2996.9566986101745</v>
      </c>
      <c r="K48" s="72"/>
      <c r="X48" s="79"/>
      <c r="Y48" s="79"/>
      <c r="Z48" s="79"/>
      <c r="AA48" s="79"/>
      <c r="AB48" s="79"/>
      <c r="AC48" s="79"/>
    </row>
    <row r="49" spans="3:29" x14ac:dyDescent="0.3">
      <c r="C49" s="59"/>
      <c r="D49" s="32" t="s">
        <v>50</v>
      </c>
      <c r="E49" s="70">
        <v>146.96009699366402</v>
      </c>
      <c r="F49" s="70">
        <v>327.32021603134257</v>
      </c>
      <c r="G49" s="70">
        <v>16.700011022007274</v>
      </c>
      <c r="H49" s="70">
        <v>1319.3008707385745</v>
      </c>
      <c r="I49" s="70">
        <v>140.28009258486111</v>
      </c>
      <c r="J49" s="70">
        <v>1950.5612873704497</v>
      </c>
      <c r="K49" s="72"/>
      <c r="X49" s="79"/>
      <c r="Y49" s="79"/>
      <c r="Z49" s="79"/>
      <c r="AA49" s="79"/>
      <c r="AB49" s="79"/>
      <c r="AC49" s="79"/>
    </row>
    <row r="50" spans="3:29" x14ac:dyDescent="0.3">
      <c r="C50" s="37"/>
      <c r="D50" s="9" t="s">
        <v>58</v>
      </c>
      <c r="E50" s="86">
        <v>130.36274665102599</v>
      </c>
      <c r="F50" s="86">
        <v>348.49023242671643</v>
      </c>
      <c r="G50" s="86">
        <v>16.482646128290643</v>
      </c>
      <c r="H50" s="86">
        <v>1812.8770137726422</v>
      </c>
      <c r="I50" s="86">
        <v>1.9265430539560493</v>
      </c>
      <c r="J50" s="86">
        <v>2310.1391820326312</v>
      </c>
      <c r="K50" s="72"/>
      <c r="X50" s="79"/>
      <c r="Y50" s="79"/>
      <c r="Z50" s="79"/>
      <c r="AA50" s="79"/>
      <c r="AB50" s="79"/>
      <c r="AC50" s="79"/>
    </row>
    <row r="51" spans="3:29" x14ac:dyDescent="0.3">
      <c r="C51" s="59"/>
      <c r="D51" s="32" t="s">
        <v>44</v>
      </c>
      <c r="E51" s="70">
        <v>162.07121925700667</v>
      </c>
      <c r="F51" s="70">
        <v>437.2863423769212</v>
      </c>
      <c r="G51" s="70">
        <v>20.340810772307609</v>
      </c>
      <c r="H51" s="70">
        <v>2595.544396482288</v>
      </c>
      <c r="I51" s="70">
        <v>140.17878346346677</v>
      </c>
      <c r="J51" s="70">
        <v>3355.4215523519911</v>
      </c>
      <c r="K51" s="72"/>
      <c r="X51" s="79"/>
      <c r="Y51" s="79"/>
      <c r="Z51" s="79"/>
      <c r="AA51" s="79"/>
      <c r="AB51" s="79"/>
      <c r="AC51" s="79"/>
    </row>
    <row r="52" spans="3:29" x14ac:dyDescent="0.3">
      <c r="C52" s="37"/>
      <c r="D52" s="9" t="s">
        <v>46</v>
      </c>
      <c r="E52" s="86">
        <v>197.76231935648141</v>
      </c>
      <c r="F52" s="86">
        <v>326.3078269381943</v>
      </c>
      <c r="G52" s="86">
        <v>34.608405887384251</v>
      </c>
      <c r="H52" s="86">
        <v>2056.7281213074066</v>
      </c>
      <c r="I52" s="86">
        <v>148.32173951736107</v>
      </c>
      <c r="J52" s="86">
        <v>2763.7284130068274</v>
      </c>
      <c r="K52" s="72"/>
    </row>
    <row r="53" spans="3:29" x14ac:dyDescent="0.3">
      <c r="C53" s="59"/>
      <c r="D53" s="32" t="s">
        <v>45</v>
      </c>
      <c r="E53" s="70">
        <v>65.038006585098174</v>
      </c>
      <c r="F53" s="70">
        <v>308.93053127921627</v>
      </c>
      <c r="G53" s="70">
        <v>20.324377057843176</v>
      </c>
      <c r="H53" s="70">
        <v>2642.1690175196131</v>
      </c>
      <c r="I53" s="70">
        <v>300.80078045607905</v>
      </c>
      <c r="J53" s="70">
        <v>3337.2627128978497</v>
      </c>
      <c r="K53" s="72"/>
    </row>
    <row r="54" spans="3:29" x14ac:dyDescent="0.3">
      <c r="C54" s="37"/>
      <c r="D54" s="9" t="s">
        <v>38</v>
      </c>
      <c r="E54" s="86">
        <v>132.65768031385173</v>
      </c>
      <c r="F54" s="86">
        <v>358.36434966301175</v>
      </c>
      <c r="G54" s="86">
        <v>70.415451161854946</v>
      </c>
      <c r="H54" s="86">
        <v>1955.9148978975961</v>
      </c>
      <c r="I54" s="86">
        <v>188.61281561211146</v>
      </c>
      <c r="J54" s="86">
        <v>2705.9651946484259</v>
      </c>
      <c r="K54" s="72"/>
    </row>
    <row r="55" spans="3:29" x14ac:dyDescent="0.3">
      <c r="C55" s="59"/>
      <c r="D55" s="32" t="s">
        <v>48</v>
      </c>
      <c r="E55" s="70">
        <v>225.09863913840857</v>
      </c>
      <c r="F55" s="70">
        <v>398.65719444540412</v>
      </c>
      <c r="G55" s="70">
        <v>15.320843207114763</v>
      </c>
      <c r="H55" s="70">
        <v>2230.6566583929302</v>
      </c>
      <c r="I55" s="70">
        <v>37.729972570350157</v>
      </c>
      <c r="J55" s="70">
        <v>2907.463307754208</v>
      </c>
      <c r="K55" s="72"/>
    </row>
    <row r="56" spans="3:29" x14ac:dyDescent="0.3">
      <c r="C56" s="37"/>
      <c r="D56" s="9" t="s">
        <v>42</v>
      </c>
      <c r="E56" s="86">
        <v>153.62230234478008</v>
      </c>
      <c r="F56" s="86">
        <v>304.05709780013541</v>
      </c>
      <c r="G56" s="86">
        <v>8.7913047234133526</v>
      </c>
      <c r="H56" s="86">
        <v>2465.3520548006227</v>
      </c>
      <c r="I56" s="86">
        <v>108.24305418294986</v>
      </c>
      <c r="J56" s="86">
        <v>3040.0658138519016</v>
      </c>
      <c r="K56" s="72"/>
    </row>
    <row r="57" spans="3:29" x14ac:dyDescent="0.3">
      <c r="C57" s="59"/>
      <c r="D57" s="32" t="s">
        <v>56</v>
      </c>
      <c r="E57" s="70">
        <v>337.62048992064888</v>
      </c>
      <c r="F57" s="70">
        <v>680.5043788121028</v>
      </c>
      <c r="G57" s="70">
        <v>90.4732082288089</v>
      </c>
      <c r="H57" s="70">
        <v>3279.0135341420846</v>
      </c>
      <c r="I57" s="70">
        <v>205.121155377836</v>
      </c>
      <c r="J57" s="70">
        <v>4592.7327664814811</v>
      </c>
      <c r="K57" s="72"/>
    </row>
    <row r="58" spans="3:29" x14ac:dyDescent="0.3">
      <c r="C58" s="37"/>
      <c r="D58" s="9" t="s">
        <v>52</v>
      </c>
      <c r="E58" s="86">
        <v>173.21526415327784</v>
      </c>
      <c r="F58" s="86">
        <v>381.78058221538788</v>
      </c>
      <c r="G58" s="86">
        <v>21.210032345299325</v>
      </c>
      <c r="H58" s="86">
        <v>2159.8882938296483</v>
      </c>
      <c r="I58" s="86">
        <v>134.33020485356241</v>
      </c>
      <c r="J58" s="86">
        <v>2870.4243773971752</v>
      </c>
      <c r="K58" s="72"/>
    </row>
    <row r="59" spans="3:29" x14ac:dyDescent="0.3">
      <c r="C59" s="59"/>
      <c r="D59" s="32" t="s">
        <v>57</v>
      </c>
      <c r="E59" s="70">
        <v>153.77417444534962</v>
      </c>
      <c r="F59" s="70">
        <v>392.61491347748841</v>
      </c>
      <c r="G59" s="70">
        <v>49.076864184686052</v>
      </c>
      <c r="H59" s="70">
        <v>2162.653815071832</v>
      </c>
      <c r="I59" s="70">
        <v>209.39462052132717</v>
      </c>
      <c r="J59" s="70">
        <v>2967.5143877006831</v>
      </c>
      <c r="K59" s="72"/>
    </row>
    <row r="60" spans="3:29" x14ac:dyDescent="0.3">
      <c r="C60" s="37"/>
      <c r="D60" s="9" t="s">
        <v>55</v>
      </c>
      <c r="E60" s="86">
        <v>72.165432036400233</v>
      </c>
      <c r="F60" s="86">
        <v>274.2286417383209</v>
      </c>
      <c r="G60" s="86">
        <v>18.041358009100058</v>
      </c>
      <c r="H60" s="86">
        <v>869.593456038623</v>
      </c>
      <c r="I60" s="86">
        <v>64.948888832760218</v>
      </c>
      <c r="J60" s="86">
        <v>1298.9777766552043</v>
      </c>
      <c r="K60" s="72"/>
    </row>
    <row r="61" spans="3:29" x14ac:dyDescent="0.3">
      <c r="C61" s="59"/>
      <c r="D61" s="32" t="s">
        <v>39</v>
      </c>
      <c r="E61" s="70">
        <v>169.63528413910092</v>
      </c>
      <c r="F61" s="70">
        <v>411.92174529679221</v>
      </c>
      <c r="G61" s="70">
        <v>9.7331720407680855</v>
      </c>
      <c r="H61" s="70">
        <v>2356.8180870145579</v>
      </c>
      <c r="I61" s="70">
        <v>152.60223306775677</v>
      </c>
      <c r="J61" s="70">
        <v>3100.7105215589763</v>
      </c>
      <c r="K61" s="72"/>
    </row>
    <row r="62" spans="3:29" x14ac:dyDescent="0.3">
      <c r="C62" s="37"/>
      <c r="D62" s="9" t="s">
        <v>41</v>
      </c>
      <c r="E62" s="86">
        <v>107.82533686722179</v>
      </c>
      <c r="F62" s="86">
        <v>316.519537255393</v>
      </c>
      <c r="G62" s="86">
        <v>27.825893385089493</v>
      </c>
      <c r="H62" s="86">
        <v>2062.5943471697587</v>
      </c>
      <c r="I62" s="86">
        <v>264.34598715835023</v>
      </c>
      <c r="J62" s="86">
        <v>2779.1111018358133</v>
      </c>
      <c r="K62" s="72"/>
    </row>
    <row r="63" spans="3:29" x14ac:dyDescent="0.3">
      <c r="C63" s="59"/>
      <c r="D63" s="32" t="s">
        <v>54</v>
      </c>
      <c r="E63" s="70">
        <v>140.6642295771077</v>
      </c>
      <c r="F63" s="70">
        <v>376.19503258993922</v>
      </c>
      <c r="G63" s="70">
        <v>28.623535088364939</v>
      </c>
      <c r="H63" s="70">
        <v>645.66517006468916</v>
      </c>
      <c r="I63" s="70">
        <v>138.21078371239071</v>
      </c>
      <c r="J63" s="70">
        <v>1329.3587510324917</v>
      </c>
      <c r="K63" s="72"/>
    </row>
    <row r="64" spans="3:29" x14ac:dyDescent="0.3">
      <c r="C64" s="37"/>
      <c r="D64" s="9" t="s">
        <v>43</v>
      </c>
      <c r="E64" s="86">
        <v>241.1046274508787</v>
      </c>
      <c r="F64" s="86">
        <v>454.48156455339097</v>
      </c>
      <c r="G64" s="86">
        <v>28.459252448629485</v>
      </c>
      <c r="H64" s="86">
        <v>1755.878906326865</v>
      </c>
      <c r="I64" s="86">
        <v>155.90185813991079</v>
      </c>
      <c r="J64" s="86">
        <v>2635.826208919676</v>
      </c>
      <c r="K64" s="72"/>
    </row>
    <row r="65" spans="3:11" x14ac:dyDescent="0.3">
      <c r="C65" s="59"/>
      <c r="D65" s="32" t="s">
        <v>53</v>
      </c>
      <c r="E65" s="70">
        <v>226.94661629915956</v>
      </c>
      <c r="F65" s="70">
        <v>369.70335880992121</v>
      </c>
      <c r="G65" s="70">
        <v>29.283434361181879</v>
      </c>
      <c r="H65" s="70">
        <v>735.74628832469477</v>
      </c>
      <c r="I65" s="70">
        <v>113.47330814957978</v>
      </c>
      <c r="J65" s="70">
        <v>1475.1530059445372</v>
      </c>
      <c r="K65" s="72"/>
    </row>
    <row r="66" spans="3:11" x14ac:dyDescent="0.3">
      <c r="C66" s="37"/>
      <c r="D66" s="9" t="s">
        <v>47</v>
      </c>
      <c r="E66" s="86">
        <v>212.32783417596769</v>
      </c>
      <c r="F66" s="86">
        <v>556.85979151810398</v>
      </c>
      <c r="G66" s="86">
        <v>32.049484403919649</v>
      </c>
      <c r="H66" s="86">
        <v>560.86597706859391</v>
      </c>
      <c r="I66" s="86">
        <v>8.0123711009799123</v>
      </c>
      <c r="J66" s="86">
        <v>1370.1154582675651</v>
      </c>
      <c r="K66" s="72"/>
    </row>
    <row r="67" spans="3:11" x14ac:dyDescent="0.3">
      <c r="C67" s="34"/>
      <c r="D67" s="34" t="s">
        <v>60</v>
      </c>
      <c r="E67" s="74">
        <v>173.03996413337904</v>
      </c>
      <c r="F67" s="74">
        <v>380.86179121048201</v>
      </c>
      <c r="G67" s="74">
        <v>27.942557620329708</v>
      </c>
      <c r="H67" s="74">
        <v>2717.0619971984893</v>
      </c>
      <c r="I67" s="74">
        <v>99.029381016180778</v>
      </c>
      <c r="J67" s="74">
        <v>3397.93569117886</v>
      </c>
    </row>
  </sheetData>
  <hyperlinks>
    <hyperlink ref="A16" location="'Regional utveckling'!A1" display="Regional utveckling" xr:uid="{00000000-0004-0000-3F00-000000000000}"/>
    <hyperlink ref="A15" location="'Läkemedel'!A1" display="Läkemedel" xr:uid="{00000000-0004-0000-3F00-000001000000}"/>
    <hyperlink ref="A14" location="'Övrig hälso- och sjukvård'!A1" display="Övrig hälso- och sjukvård" xr:uid="{00000000-0004-0000-3F00-000002000000}"/>
    <hyperlink ref="A13" location="'Tandvård'!A1" display="Tandvård" xr:uid="{00000000-0004-0000-3F00-000003000000}"/>
    <hyperlink ref="A12" location="'Specialiserad psykiatrisk vård'!A1" display="Specialiserad psykiatrisk vård" xr:uid="{00000000-0004-0000-3F00-000004000000}"/>
    <hyperlink ref="A11" location="'Specialiserad somatisk vård'!A1" display="Specialiserad somatisk vård" xr:uid="{00000000-0004-0000-3F00-000005000000}"/>
    <hyperlink ref="A10" location="'Vårdcentraler'!A1" display="Vårdcentraler" xr:uid="{00000000-0004-0000-3F00-000006000000}"/>
    <hyperlink ref="A9" location="'Primärvård'!A1" display="Primärvård" xr:uid="{00000000-0004-0000-3F00-000007000000}"/>
    <hyperlink ref="A8" location="'Vårdplatser'!A1" display="Vårdplatser" xr:uid="{00000000-0004-0000-3F00-000008000000}"/>
    <hyperlink ref="A7" location="'Hälso- och sjukvård'!A1" display="Hälso- och sjukvård" xr:uid="{00000000-0004-0000-3F00-000009000000}"/>
    <hyperlink ref="A6" location="'Kostnader och intäkter'!A1" display="Kostnader för" xr:uid="{00000000-0004-0000-3F00-00000A000000}"/>
    <hyperlink ref="A5" location="'Regionernas ekonomi'!A1" display="Regionernas ekonomi" xr:uid="{00000000-0004-0000-3F00-00000B000000}"/>
    <hyperlink ref="A20" location="'Trafik och infrastruktur'!A1" display="Trafik och infrastruktur, samt allmän regional utveckling" xr:uid="{00000000-0004-0000-3F00-00000C000000}"/>
    <hyperlink ref="A21" location="'Utbildning och kultur'!A1" display="Utbildning och kultur" xr:uid="{00000000-0004-0000-3F00-00000D000000}"/>
    <hyperlink ref="A4" location="Innehåll!A1" display="Innehåll" xr:uid="{00000000-0004-0000-3F00-00000E000000}"/>
    <hyperlink ref="A17" location="'Regional utveckling 1'!A1" display="Regional utveckling 1" xr:uid="{0B9276AF-FD32-4B55-9A64-60D5E2C29A4C}"/>
    <hyperlink ref="A18" location="'Regional utveckling 2'!A1" display="Regional utveckling 2" xr:uid="{083D2F0A-3571-4EFF-BC84-BCF36FE3E5D1}"/>
    <hyperlink ref="A19" location="'Regional utveckling 3'!A1" display="Regional utveckling 3" xr:uid="{0032B22D-471B-4A32-92C2-FA89C077CD36}"/>
  </hyperlink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38">
    <tabColor theme="6"/>
  </sheetPr>
  <dimension ref="A1:K34"/>
  <sheetViews>
    <sheetView showGridLines="0" showRowColHeaders="0" workbookViewId="0"/>
  </sheetViews>
  <sheetFormatPr defaultRowHeight="16.5" x14ac:dyDescent="0.3"/>
  <cols>
    <col min="1" max="1" width="59.5" customWidth="1"/>
  </cols>
  <sheetData>
    <row r="1" spans="1:11" ht="35.25" x14ac:dyDescent="0.5">
      <c r="A1" s="3" t="s">
        <v>9</v>
      </c>
    </row>
    <row r="2" spans="1:11" x14ac:dyDescent="0.3">
      <c r="A2" s="94"/>
    </row>
    <row r="3" spans="1:11" x14ac:dyDescent="0.3">
      <c r="A3" s="94"/>
    </row>
    <row r="4" spans="1:11" x14ac:dyDescent="0.3">
      <c r="A4" s="16" t="s">
        <v>14</v>
      </c>
      <c r="C4" s="4" t="s">
        <v>403</v>
      </c>
    </row>
    <row r="5" spans="1:11" x14ac:dyDescent="0.3">
      <c r="A5" s="17" t="s">
        <v>0</v>
      </c>
      <c r="C5" s="348" t="s">
        <v>481</v>
      </c>
      <c r="D5" s="348"/>
      <c r="E5" s="348"/>
      <c r="F5" s="348"/>
      <c r="G5" s="348"/>
      <c r="H5" s="348"/>
      <c r="I5" s="348"/>
      <c r="J5" s="308"/>
      <c r="K5" s="308"/>
    </row>
    <row r="6" spans="1:11" x14ac:dyDescent="0.3">
      <c r="A6" s="17" t="s">
        <v>2</v>
      </c>
      <c r="C6" s="349"/>
      <c r="D6" s="349"/>
      <c r="E6" s="349"/>
      <c r="F6" s="349"/>
      <c r="G6" s="349"/>
      <c r="H6" s="349"/>
      <c r="I6" s="349"/>
      <c r="J6" s="309"/>
      <c r="K6" s="309"/>
    </row>
    <row r="7" spans="1:11" x14ac:dyDescent="0.3">
      <c r="A7" s="17" t="s">
        <v>4</v>
      </c>
      <c r="C7" s="349"/>
      <c r="D7" s="349"/>
      <c r="E7" s="349"/>
      <c r="F7" s="349"/>
      <c r="G7" s="349"/>
      <c r="H7" s="349"/>
      <c r="I7" s="349"/>
      <c r="J7" s="309"/>
      <c r="K7" s="309"/>
    </row>
    <row r="8" spans="1:11" x14ac:dyDescent="0.3">
      <c r="A8" s="17" t="s">
        <v>6</v>
      </c>
      <c r="C8" s="349"/>
      <c r="D8" s="349"/>
      <c r="E8" s="349"/>
      <c r="F8" s="349"/>
      <c r="G8" s="349"/>
      <c r="H8" s="349"/>
      <c r="I8" s="349"/>
      <c r="J8" s="309"/>
      <c r="K8" s="309"/>
    </row>
    <row r="9" spans="1:11" x14ac:dyDescent="0.3">
      <c r="A9" s="17" t="s">
        <v>8</v>
      </c>
      <c r="C9" s="349"/>
      <c r="D9" s="349"/>
      <c r="E9" s="349"/>
      <c r="F9" s="349"/>
      <c r="G9" s="349"/>
      <c r="H9" s="349"/>
      <c r="I9" s="349"/>
      <c r="J9" s="309"/>
      <c r="K9" s="309"/>
    </row>
    <row r="10" spans="1:11" x14ac:dyDescent="0.3">
      <c r="A10" s="17" t="s">
        <v>10</v>
      </c>
      <c r="C10" s="349"/>
      <c r="D10" s="349"/>
      <c r="E10" s="349"/>
      <c r="F10" s="349"/>
      <c r="G10" s="349"/>
      <c r="H10" s="349"/>
      <c r="I10" s="349"/>
      <c r="J10" s="309"/>
      <c r="K10" s="309"/>
    </row>
    <row r="11" spans="1:11" x14ac:dyDescent="0.3">
      <c r="A11" s="17" t="s">
        <v>12</v>
      </c>
      <c r="C11" s="349"/>
      <c r="D11" s="349"/>
      <c r="E11" s="349"/>
      <c r="F11" s="349"/>
      <c r="G11" s="349"/>
      <c r="H11" s="349"/>
      <c r="I11" s="349"/>
      <c r="J11" s="309"/>
      <c r="K11" s="309"/>
    </row>
    <row r="12" spans="1:11" x14ac:dyDescent="0.3">
      <c r="A12" s="17" t="s">
        <v>13</v>
      </c>
      <c r="C12" s="349"/>
      <c r="D12" s="349"/>
      <c r="E12" s="349"/>
      <c r="F12" s="349"/>
      <c r="G12" s="349"/>
      <c r="H12" s="349"/>
      <c r="I12" s="349"/>
      <c r="J12" s="309"/>
      <c r="K12" s="309"/>
    </row>
    <row r="13" spans="1:11" x14ac:dyDescent="0.3">
      <c r="A13" s="17" t="s">
        <v>1</v>
      </c>
      <c r="C13" s="349"/>
      <c r="D13" s="349"/>
      <c r="E13" s="349"/>
      <c r="F13" s="349"/>
      <c r="G13" s="349"/>
      <c r="H13" s="349"/>
      <c r="I13" s="349"/>
      <c r="J13" s="309"/>
      <c r="K13" s="309"/>
    </row>
    <row r="14" spans="1:11" x14ac:dyDescent="0.3">
      <c r="A14" s="17" t="s">
        <v>3</v>
      </c>
      <c r="C14" s="349"/>
      <c r="D14" s="349"/>
      <c r="E14" s="349"/>
      <c r="F14" s="349"/>
      <c r="G14" s="349"/>
      <c r="H14" s="349"/>
      <c r="I14" s="349"/>
      <c r="J14" s="309"/>
      <c r="K14" s="309"/>
    </row>
    <row r="15" spans="1:11" x14ac:dyDescent="0.3">
      <c r="A15" s="17" t="s">
        <v>5</v>
      </c>
      <c r="C15" s="349"/>
      <c r="D15" s="349"/>
      <c r="E15" s="349"/>
      <c r="F15" s="349"/>
      <c r="G15" s="349"/>
      <c r="H15" s="349"/>
      <c r="I15" s="349"/>
      <c r="J15" s="309"/>
      <c r="K15" s="309"/>
    </row>
    <row r="16" spans="1:11" x14ac:dyDescent="0.3">
      <c r="A16" s="17" t="s">
        <v>7</v>
      </c>
      <c r="C16" s="311"/>
      <c r="D16" s="311"/>
      <c r="E16" s="311"/>
      <c r="F16" s="311"/>
      <c r="G16" s="311"/>
      <c r="H16" s="311"/>
      <c r="I16" s="311"/>
      <c r="J16" s="311"/>
      <c r="K16" s="311"/>
    </row>
    <row r="17" spans="1:11" x14ac:dyDescent="0.3">
      <c r="A17" s="31" t="s">
        <v>9</v>
      </c>
      <c r="C17" s="311"/>
      <c r="D17" s="311"/>
      <c r="E17" s="311"/>
      <c r="F17" s="311"/>
      <c r="G17" s="311"/>
      <c r="H17" s="311"/>
      <c r="I17" s="311"/>
      <c r="J17" s="311"/>
      <c r="K17" s="311"/>
    </row>
    <row r="18" spans="1:11" x14ac:dyDescent="0.3">
      <c r="A18" s="21" t="s">
        <v>146</v>
      </c>
      <c r="C18" s="311"/>
      <c r="D18" s="311"/>
      <c r="E18" s="311"/>
      <c r="F18" s="311"/>
      <c r="G18" s="311"/>
      <c r="H18" s="311"/>
      <c r="I18" s="311"/>
      <c r="J18" s="311"/>
      <c r="K18" s="311"/>
    </row>
    <row r="19" spans="1:11" x14ac:dyDescent="0.3">
      <c r="A19" s="21" t="s">
        <v>147</v>
      </c>
      <c r="C19" s="311"/>
      <c r="D19" s="311"/>
      <c r="E19" s="311"/>
      <c r="F19" s="311"/>
      <c r="G19" s="311"/>
      <c r="H19" s="311"/>
      <c r="I19" s="311"/>
      <c r="J19" s="311"/>
      <c r="K19" s="311"/>
    </row>
    <row r="20" spans="1:11" x14ac:dyDescent="0.3">
      <c r="A20" s="119" t="s">
        <v>11</v>
      </c>
      <c r="C20" s="131" t="s">
        <v>482</v>
      </c>
    </row>
    <row r="21" spans="1:11" x14ac:dyDescent="0.3">
      <c r="A21" s="120"/>
    </row>
    <row r="22" spans="1:11" x14ac:dyDescent="0.3">
      <c r="A22" s="120"/>
    </row>
    <row r="23" spans="1:11" x14ac:dyDescent="0.3">
      <c r="A23" s="120"/>
    </row>
    <row r="24" spans="1:11" x14ac:dyDescent="0.3">
      <c r="A24" s="120"/>
    </row>
    <row r="25" spans="1:11" x14ac:dyDescent="0.3">
      <c r="A25" s="120"/>
    </row>
    <row r="26" spans="1:11" x14ac:dyDescent="0.3">
      <c r="A26" s="120"/>
    </row>
    <row r="27" spans="1:11" x14ac:dyDescent="0.3">
      <c r="A27" s="120"/>
    </row>
    <row r="28" spans="1:11" x14ac:dyDescent="0.3">
      <c r="A28" s="120"/>
    </row>
    <row r="29" spans="1:11" x14ac:dyDescent="0.3">
      <c r="A29" s="120"/>
    </row>
    <row r="30" spans="1:11" x14ac:dyDescent="0.3">
      <c r="A30" s="120"/>
    </row>
    <row r="31" spans="1:11" x14ac:dyDescent="0.3">
      <c r="A31" s="120"/>
    </row>
    <row r="32" spans="1:11" x14ac:dyDescent="0.3">
      <c r="A32" s="120"/>
    </row>
    <row r="33" spans="1:1" x14ac:dyDescent="0.3">
      <c r="A33" s="120"/>
    </row>
    <row r="34" spans="1:1" x14ac:dyDescent="0.3">
      <c r="A34" s="120"/>
    </row>
  </sheetData>
  <mergeCells count="1">
    <mergeCell ref="C5:K19"/>
  </mergeCells>
  <hyperlinks>
    <hyperlink ref="A16" location="'Regional utveckling'!A1" display="Regional utveckling" xr:uid="{00000000-0004-0000-4000-000000000000}"/>
    <hyperlink ref="A15" location="'Läkemedel'!A1" display="Läkemedel" xr:uid="{00000000-0004-0000-4000-000001000000}"/>
    <hyperlink ref="A14" location="'Övrig hälso- och sjukvård'!A1" display="Övrig hälso- och sjukvård" xr:uid="{00000000-0004-0000-4000-000002000000}"/>
    <hyperlink ref="A13" location="'Tandvård'!A1" display="Tandvård" xr:uid="{00000000-0004-0000-4000-000003000000}"/>
    <hyperlink ref="A12" location="'Specialiserad psykiatrisk vård'!A1" display="Specialiserad psykiatrisk vård" xr:uid="{00000000-0004-0000-4000-000004000000}"/>
    <hyperlink ref="A11" location="'Specialiserad somatisk vård'!A1" display="Specialiserad somatisk vård" xr:uid="{00000000-0004-0000-4000-000005000000}"/>
    <hyperlink ref="A10" location="'Vårdcentraler'!A1" display="Vårdcentraler" xr:uid="{00000000-0004-0000-4000-000006000000}"/>
    <hyperlink ref="A9" location="'Primärvård'!A1" display="Primärvård" xr:uid="{00000000-0004-0000-4000-000007000000}"/>
    <hyperlink ref="A8" location="'Vårdplatser'!A1" display="Vårdplatser" xr:uid="{00000000-0004-0000-4000-000008000000}"/>
    <hyperlink ref="A7" location="'Hälso- och sjukvård'!A1" display="Hälso- och sjukvård" xr:uid="{00000000-0004-0000-4000-000009000000}"/>
    <hyperlink ref="A6" location="'Kostnader och intäkter'!A1" display="Kostnader för" xr:uid="{00000000-0004-0000-4000-00000A000000}"/>
    <hyperlink ref="A5" location="'Regionernas ekonomi'!A1" display="Regionernas ekonomi" xr:uid="{00000000-0004-0000-4000-00000B000000}"/>
    <hyperlink ref="A17" location="'Trafik och infrastruktur'!A1" display="Trafik och infrastruktur, samt allmän regional utveckling" xr:uid="{00000000-0004-0000-4000-00000C000000}"/>
    <hyperlink ref="A20" location="'Utbildning och kultur'!A1" display="Utbildning och kultur" xr:uid="{00000000-0004-0000-4000-00000D000000}"/>
    <hyperlink ref="A4" location="Innehåll!A1" display="Innehåll" xr:uid="{00000000-0004-0000-4000-00000E000000}"/>
    <hyperlink ref="A18" location="'Trafik och infrastruktur 1'!A1" display="Trafik och infrastruktur 1" xr:uid="{C3276800-05BE-49E4-BEDD-7BC3E4BB4B78}"/>
    <hyperlink ref="A19" location="'Trafik och infrastruktur 2'!A1" display="Trafik och infrastruktur 2" xr:uid="{86509F36-41B7-469A-A80C-9CF7D3A7DD0E}"/>
    <hyperlink ref="C20" r:id="rId1" xr:uid="{99FB894A-4CF6-4B67-BFA0-F403D07E0C8A}"/>
  </hyperlinks>
  <pageMargins left="0.7" right="0.7" top="0.75" bottom="0.75" header="0.3" footer="0.3"/>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68">
    <tabColor theme="9"/>
  </sheetPr>
  <dimension ref="A1:G34"/>
  <sheetViews>
    <sheetView showGridLines="0" showRowColHeaders="0" workbookViewId="0">
      <selection activeCell="A7" sqref="A7"/>
    </sheetView>
  </sheetViews>
  <sheetFormatPr defaultRowHeight="16.5" x14ac:dyDescent="0.3"/>
  <cols>
    <col min="1" max="1" width="59.5" customWidth="1"/>
    <col min="3" max="3" width="46.875" customWidth="1"/>
    <col min="4" max="4" width="11.375" customWidth="1"/>
    <col min="5" max="5" width="8.5" customWidth="1"/>
    <col min="6" max="6" width="11.375" customWidth="1"/>
    <col min="7" max="7" width="8.5" customWidth="1"/>
    <col min="9" max="11" width="8"/>
    <col min="12" max="12" width="33.25" bestFit="1" customWidth="1"/>
  </cols>
  <sheetData>
    <row r="1" spans="1:7" ht="35.25" x14ac:dyDescent="0.5">
      <c r="A1" s="3" t="s">
        <v>9</v>
      </c>
    </row>
    <row r="2" spans="1:7" x14ac:dyDescent="0.3">
      <c r="A2" s="94"/>
      <c r="C2" s="4" t="s">
        <v>366</v>
      </c>
    </row>
    <row r="3" spans="1:7" x14ac:dyDescent="0.3">
      <c r="A3" s="94"/>
    </row>
    <row r="4" spans="1:7" x14ac:dyDescent="0.3">
      <c r="A4" s="16" t="s">
        <v>14</v>
      </c>
      <c r="C4" s="176"/>
      <c r="D4" s="329">
        <v>2020</v>
      </c>
      <c r="E4" s="329"/>
      <c r="F4" s="329">
        <v>2021</v>
      </c>
      <c r="G4" s="329"/>
    </row>
    <row r="5" spans="1:7" x14ac:dyDescent="0.3">
      <c r="A5" s="17" t="s">
        <v>0</v>
      </c>
      <c r="C5" s="141" t="s">
        <v>275</v>
      </c>
      <c r="D5" s="141" t="s">
        <v>364</v>
      </c>
      <c r="E5" s="196" t="s">
        <v>363</v>
      </c>
      <c r="F5" s="141" t="s">
        <v>364</v>
      </c>
      <c r="G5" s="196" t="s">
        <v>363</v>
      </c>
    </row>
    <row r="6" spans="1:7" x14ac:dyDescent="0.3">
      <c r="A6" s="17" t="s">
        <v>2</v>
      </c>
      <c r="C6" s="28" t="s">
        <v>236</v>
      </c>
      <c r="D6" s="27">
        <v>28201.188002212297</v>
      </c>
      <c r="E6" s="110">
        <f>D6/D$15</f>
        <v>0.94012669225910772</v>
      </c>
      <c r="F6" s="27">
        <v>28414.88941548</v>
      </c>
      <c r="G6" s="110">
        <f t="shared" ref="G6:G15" si="0">F6/F$15</f>
        <v>0.92923816455726682</v>
      </c>
    </row>
    <row r="7" spans="1:7" x14ac:dyDescent="0.3">
      <c r="A7" s="17" t="s">
        <v>4</v>
      </c>
      <c r="C7" s="144" t="s">
        <v>426</v>
      </c>
      <c r="D7" s="142">
        <v>291.07441405229997</v>
      </c>
      <c r="E7" s="149">
        <f t="shared" ref="E7:E15" si="1">D7/D$15</f>
        <v>9.7033793775914666E-3</v>
      </c>
      <c r="F7" s="142">
        <v>314.08436024000002</v>
      </c>
      <c r="G7" s="149">
        <f t="shared" si="0"/>
        <v>1.0271346481699153E-2</v>
      </c>
    </row>
    <row r="8" spans="1:7" x14ac:dyDescent="0.3">
      <c r="A8" s="17" t="s">
        <v>6</v>
      </c>
      <c r="C8" s="108" t="s">
        <v>361</v>
      </c>
      <c r="D8" s="27">
        <v>27910.113588160002</v>
      </c>
      <c r="E8" s="110">
        <f t="shared" si="1"/>
        <v>0.93042331288151636</v>
      </c>
      <c r="F8" s="27">
        <v>28100.805055239998</v>
      </c>
      <c r="G8" s="110">
        <f t="shared" si="0"/>
        <v>0.91896681807556757</v>
      </c>
    </row>
    <row r="9" spans="1:7" x14ac:dyDescent="0.3">
      <c r="A9" s="17" t="s">
        <v>8</v>
      </c>
      <c r="C9" s="199" t="s">
        <v>362</v>
      </c>
      <c r="D9" s="200">
        <v>639.07588494999993</v>
      </c>
      <c r="E9" s="149">
        <f t="shared" si="1"/>
        <v>2.130450312141012E-2</v>
      </c>
      <c r="F9" s="200">
        <v>1114.6598523299999</v>
      </c>
      <c r="G9" s="149">
        <f t="shared" si="0"/>
        <v>3.6452173370786496E-2</v>
      </c>
    </row>
    <row r="10" spans="1:7" x14ac:dyDescent="0.3">
      <c r="A10" s="17" t="s">
        <v>10</v>
      </c>
      <c r="C10" s="27" t="s">
        <v>348</v>
      </c>
      <c r="D10" s="27">
        <v>82.634488977099977</v>
      </c>
      <c r="E10" s="110">
        <f t="shared" si="1"/>
        <v>2.7547381614727862E-3</v>
      </c>
      <c r="F10" s="27">
        <v>377.46175139655759</v>
      </c>
      <c r="G10" s="110">
        <f t="shared" si="0"/>
        <v>1.2343946158988893E-2</v>
      </c>
    </row>
    <row r="11" spans="1:7" x14ac:dyDescent="0.3">
      <c r="A11" s="17" t="s">
        <v>12</v>
      </c>
      <c r="C11" s="142" t="s">
        <v>349</v>
      </c>
      <c r="D11" s="142">
        <v>69.096672691720016</v>
      </c>
      <c r="E11" s="149">
        <f t="shared" si="1"/>
        <v>2.3034358105297223E-3</v>
      </c>
      <c r="F11" s="142">
        <v>68.053732667600002</v>
      </c>
      <c r="G11" s="149">
        <f t="shared" si="0"/>
        <v>2.2255277756196498E-3</v>
      </c>
    </row>
    <row r="12" spans="1:7" x14ac:dyDescent="0.3">
      <c r="A12" s="17" t="s">
        <v>13</v>
      </c>
      <c r="C12" s="27" t="s">
        <v>350</v>
      </c>
      <c r="D12" s="27">
        <v>50.737511246240004</v>
      </c>
      <c r="E12" s="110">
        <f t="shared" si="1"/>
        <v>1.6914070647536196E-3</v>
      </c>
      <c r="F12" s="27">
        <v>87.444905098199996</v>
      </c>
      <c r="G12" s="110">
        <f t="shared" si="0"/>
        <v>2.8596677581672406E-3</v>
      </c>
    </row>
    <row r="13" spans="1:7" x14ac:dyDescent="0.3">
      <c r="A13" s="17" t="s">
        <v>1</v>
      </c>
      <c r="C13" s="142" t="s">
        <v>351</v>
      </c>
      <c r="D13" s="142">
        <v>871.83577692300003</v>
      </c>
      <c r="E13" s="149">
        <f t="shared" si="1"/>
        <v>2.9063885006811466E-2</v>
      </c>
      <c r="F13" s="142">
        <v>843.46464304705</v>
      </c>
      <c r="G13" s="149">
        <f t="shared" si="0"/>
        <v>2.7583409715717554E-2</v>
      </c>
    </row>
    <row r="14" spans="1:7" x14ac:dyDescent="0.3">
      <c r="A14" s="17" t="s">
        <v>3</v>
      </c>
      <c r="C14" s="27" t="s">
        <v>352</v>
      </c>
      <c r="D14" s="27">
        <v>721.72838469170006</v>
      </c>
      <c r="E14" s="110">
        <f t="shared" si="1"/>
        <v>2.4059841697324572E-2</v>
      </c>
      <c r="F14" s="27">
        <v>787.37947521699994</v>
      </c>
      <c r="G14" s="110">
        <f t="shared" si="0"/>
        <v>2.5749284034239813E-2</v>
      </c>
    </row>
    <row r="15" spans="1:7" x14ac:dyDescent="0.3">
      <c r="A15" s="17" t="s">
        <v>5</v>
      </c>
      <c r="C15" s="143" t="s">
        <v>365</v>
      </c>
      <c r="D15" s="143">
        <f>SUM(D10:D14)+D8+D7</f>
        <v>29997.220836742061</v>
      </c>
      <c r="E15" s="159">
        <f t="shared" si="1"/>
        <v>1</v>
      </c>
      <c r="F15" s="143">
        <f>SUM(F10:F14)+F8+F7</f>
        <v>30578.693922906408</v>
      </c>
      <c r="G15" s="159">
        <f t="shared" si="0"/>
        <v>1</v>
      </c>
    </row>
    <row r="16" spans="1:7" x14ac:dyDescent="0.3">
      <c r="A16" s="17" t="s">
        <v>7</v>
      </c>
    </row>
    <row r="17" spans="1:3" x14ac:dyDescent="0.3">
      <c r="A17" s="17" t="s">
        <v>9</v>
      </c>
      <c r="C17" s="42" t="s">
        <v>385</v>
      </c>
    </row>
    <row r="18" spans="1:3" x14ac:dyDescent="0.3">
      <c r="A18" s="122" t="s">
        <v>146</v>
      </c>
    </row>
    <row r="19" spans="1:3" x14ac:dyDescent="0.3">
      <c r="A19" s="21" t="s">
        <v>147</v>
      </c>
    </row>
    <row r="20" spans="1:3" x14ac:dyDescent="0.3">
      <c r="A20" s="119" t="s">
        <v>11</v>
      </c>
    </row>
    <row r="21" spans="1:3" x14ac:dyDescent="0.3">
      <c r="A21" s="120"/>
    </row>
    <row r="22" spans="1:3" x14ac:dyDescent="0.3">
      <c r="A22" s="120"/>
    </row>
    <row r="23" spans="1:3" x14ac:dyDescent="0.3">
      <c r="A23" s="120"/>
    </row>
    <row r="24" spans="1:3" x14ac:dyDescent="0.3">
      <c r="A24" s="120"/>
    </row>
    <row r="25" spans="1:3" x14ac:dyDescent="0.3">
      <c r="A25" s="120"/>
    </row>
    <row r="26" spans="1:3" x14ac:dyDescent="0.3">
      <c r="A26" s="120"/>
    </row>
    <row r="27" spans="1:3" x14ac:dyDescent="0.3">
      <c r="A27" s="120"/>
    </row>
    <row r="28" spans="1:3" x14ac:dyDescent="0.3">
      <c r="A28" s="120"/>
    </row>
    <row r="29" spans="1:3" x14ac:dyDescent="0.3">
      <c r="A29" s="120"/>
    </row>
    <row r="30" spans="1:3" x14ac:dyDescent="0.3">
      <c r="A30" s="120"/>
    </row>
    <row r="31" spans="1:3" x14ac:dyDescent="0.3">
      <c r="A31" s="120"/>
    </row>
    <row r="32" spans="1:3" x14ac:dyDescent="0.3">
      <c r="A32" s="120"/>
    </row>
    <row r="33" spans="1:1" x14ac:dyDescent="0.3">
      <c r="A33" s="120"/>
    </row>
    <row r="34" spans="1:1" x14ac:dyDescent="0.3">
      <c r="A34" s="120"/>
    </row>
  </sheetData>
  <mergeCells count="2">
    <mergeCell ref="F4:G4"/>
    <mergeCell ref="D4:E4"/>
  </mergeCells>
  <hyperlinks>
    <hyperlink ref="A16" location="'Regional utveckling'!A1" display="Regional utveckling" xr:uid="{00000000-0004-0000-4100-000000000000}"/>
    <hyperlink ref="A15" location="'Läkemedel'!A1" display="Läkemedel" xr:uid="{00000000-0004-0000-4100-000001000000}"/>
    <hyperlink ref="A14" location="'Övrig hälso- och sjukvård'!A1" display="Övrig hälso- och sjukvård" xr:uid="{00000000-0004-0000-4100-000002000000}"/>
    <hyperlink ref="A13" location="'Tandvård'!A1" display="Tandvård" xr:uid="{00000000-0004-0000-4100-000003000000}"/>
    <hyperlink ref="A12" location="'Specialiserad psykiatrisk vård'!A1" display="Specialiserad psykiatrisk vård" xr:uid="{00000000-0004-0000-4100-000004000000}"/>
    <hyperlink ref="A11" location="'Specialiserad somatisk vård'!A1" display="Specialiserad somatisk vård" xr:uid="{00000000-0004-0000-4100-000005000000}"/>
    <hyperlink ref="A10" location="'Vårdcentraler'!A1" display="Vårdcentraler" xr:uid="{00000000-0004-0000-4100-000006000000}"/>
    <hyperlink ref="A9" location="'Primärvård'!A1" display="Primärvård" xr:uid="{00000000-0004-0000-4100-000007000000}"/>
    <hyperlink ref="A8" location="'Vårdplatser'!A1" display="Vårdplatser" xr:uid="{00000000-0004-0000-4100-000008000000}"/>
    <hyperlink ref="A7" location="'Hälso- och sjukvård'!A1" display="Hälso- och sjukvård" xr:uid="{00000000-0004-0000-4100-000009000000}"/>
    <hyperlink ref="A6" location="'Kostnader och intäkter'!A1" display="Kostnader för" xr:uid="{00000000-0004-0000-4100-00000A000000}"/>
    <hyperlink ref="A5" location="'Regionernas ekonomi'!A1" display="Regionernas ekonomi" xr:uid="{00000000-0004-0000-4100-00000B000000}"/>
    <hyperlink ref="A17" location="'Trafik och infrastruktur'!A1" display="Trafik och infrastruktur, samt allmän regional utveckling" xr:uid="{00000000-0004-0000-4100-00000C000000}"/>
    <hyperlink ref="A20" location="'Utbildning och kultur'!A1" display="Utbildning och kultur" xr:uid="{00000000-0004-0000-4100-00000D000000}"/>
    <hyperlink ref="A4" location="Innehåll!A1" display="Innehåll" xr:uid="{00000000-0004-0000-4100-00000E000000}"/>
    <hyperlink ref="A18" location="'Trafik och infrastruktur 1'!A1" display="Trafik och infrastruktur 1" xr:uid="{96B058D0-23AD-4F53-8B4F-3DE60066D099}"/>
    <hyperlink ref="A19" location="'Trafik och infrastruktur 2'!A1" display="Trafik och infrastruktur 2" xr:uid="{09DFA242-AF58-439F-AE87-01CB26BFA49B}"/>
  </hyperlink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69">
    <tabColor theme="9"/>
  </sheetPr>
  <dimension ref="A1:I34"/>
  <sheetViews>
    <sheetView showGridLines="0" showRowColHeaders="0" workbookViewId="0"/>
  </sheetViews>
  <sheetFormatPr defaultRowHeight="16.5" x14ac:dyDescent="0.3"/>
  <cols>
    <col min="1" max="1" width="59.5" customWidth="1"/>
    <col min="3" max="3" width="58.875" customWidth="1"/>
    <col min="4" max="4" width="10.5" customWidth="1"/>
    <col min="8" max="9" width="11.375" customWidth="1"/>
    <col min="10" max="10" width="43.375" customWidth="1"/>
  </cols>
  <sheetData>
    <row r="1" spans="1:9" ht="35.25" x14ac:dyDescent="0.5">
      <c r="A1" s="3" t="s">
        <v>9</v>
      </c>
    </row>
    <row r="2" spans="1:9" x14ac:dyDescent="0.3">
      <c r="A2" s="94"/>
      <c r="C2" s="4" t="s">
        <v>367</v>
      </c>
    </row>
    <row r="3" spans="1:9" x14ac:dyDescent="0.3">
      <c r="A3" s="94"/>
      <c r="C3" s="42" t="s">
        <v>385</v>
      </c>
    </row>
    <row r="4" spans="1:9" x14ac:dyDescent="0.3">
      <c r="A4" s="16" t="s">
        <v>14</v>
      </c>
      <c r="C4" s="193"/>
      <c r="D4" s="350" t="s">
        <v>237</v>
      </c>
      <c r="E4" s="351"/>
      <c r="F4" s="350" t="s">
        <v>236</v>
      </c>
      <c r="G4" s="351"/>
      <c r="H4" s="176"/>
      <c r="I4" s="176"/>
    </row>
    <row r="5" spans="1:9" x14ac:dyDescent="0.3">
      <c r="A5" s="17" t="s">
        <v>0</v>
      </c>
      <c r="C5" s="173"/>
      <c r="D5" s="352"/>
      <c r="E5" s="352"/>
      <c r="F5" s="352"/>
      <c r="G5" s="352"/>
      <c r="H5" s="173" t="s">
        <v>368</v>
      </c>
      <c r="I5" s="173"/>
    </row>
    <row r="6" spans="1:9" x14ac:dyDescent="0.3">
      <c r="A6" s="17" t="s">
        <v>2</v>
      </c>
      <c r="C6" s="141" t="s">
        <v>271</v>
      </c>
      <c r="D6" s="141">
        <v>2020</v>
      </c>
      <c r="E6" s="141">
        <v>2021</v>
      </c>
      <c r="F6" s="141">
        <v>2020</v>
      </c>
      <c r="G6" s="141">
        <v>2021</v>
      </c>
      <c r="H6" s="141">
        <v>2020</v>
      </c>
      <c r="I6" s="141">
        <v>2021</v>
      </c>
    </row>
    <row r="7" spans="1:9" x14ac:dyDescent="0.3">
      <c r="A7" s="17" t="s">
        <v>4</v>
      </c>
      <c r="C7" s="58" t="s">
        <v>259</v>
      </c>
      <c r="D7" s="27">
        <v>482.2347863036656</v>
      </c>
      <c r="E7" s="27">
        <v>511.27666480352144</v>
      </c>
      <c r="F7" s="27">
        <v>1149.4635724137984</v>
      </c>
      <c r="G7" s="27">
        <v>1022.0064354866314</v>
      </c>
      <c r="H7" s="27">
        <v>1104.8996302696999</v>
      </c>
      <c r="I7" s="27">
        <v>972.49899644997265</v>
      </c>
    </row>
    <row r="8" spans="1:9" x14ac:dyDescent="0.3">
      <c r="A8" s="17" t="s">
        <v>6</v>
      </c>
      <c r="C8" s="153" t="s">
        <v>260</v>
      </c>
      <c r="D8" s="142">
        <v>223.25308861953599</v>
      </c>
      <c r="E8" s="142">
        <v>246.96582408925818</v>
      </c>
      <c r="F8" s="142">
        <v>516.52216044632019</v>
      </c>
      <c r="G8" s="142">
        <v>532.70227489752369</v>
      </c>
      <c r="H8" s="142">
        <v>493.66257465326316</v>
      </c>
      <c r="I8" s="142">
        <v>511.35072273590254</v>
      </c>
    </row>
    <row r="9" spans="1:9" x14ac:dyDescent="0.3">
      <c r="A9" s="17" t="s">
        <v>8</v>
      </c>
      <c r="C9" s="58" t="s">
        <v>184</v>
      </c>
      <c r="D9" s="27">
        <v>9.3949298248000002</v>
      </c>
      <c r="E9" s="27">
        <v>10.401417989515434</v>
      </c>
      <c r="F9" s="27">
        <v>15415.158013359998</v>
      </c>
      <c r="G9" s="27">
        <v>15908.148863334267</v>
      </c>
      <c r="H9" s="27">
        <v>15357.11030269</v>
      </c>
      <c r="I9" s="27">
        <v>15903.147235266579</v>
      </c>
    </row>
    <row r="10" spans="1:9" x14ac:dyDescent="0.3">
      <c r="A10" s="17" t="s">
        <v>10</v>
      </c>
      <c r="C10" s="175" t="s">
        <v>190</v>
      </c>
      <c r="D10" s="192">
        <v>2.9340000000000002</v>
      </c>
      <c r="E10" s="142">
        <v>3.0001306386186002</v>
      </c>
      <c r="F10" s="142">
        <v>188.34651400000001</v>
      </c>
      <c r="G10" s="142">
        <v>193.66502481889808</v>
      </c>
      <c r="H10" s="142"/>
      <c r="I10" s="142"/>
    </row>
    <row r="11" spans="1:9" x14ac:dyDescent="0.3">
      <c r="A11" s="17" t="s">
        <v>12</v>
      </c>
      <c r="C11" s="58" t="s">
        <v>185</v>
      </c>
      <c r="D11" s="27">
        <v>1333.3744005299998</v>
      </c>
      <c r="E11" s="27">
        <v>1516.1711441699999</v>
      </c>
      <c r="F11" s="27">
        <v>18141.502493749998</v>
      </c>
      <c r="G11" s="27">
        <v>18366.008000000002</v>
      </c>
      <c r="H11" s="27">
        <v>17966.854336749999</v>
      </c>
      <c r="I11" s="27">
        <v>18165.278840225365</v>
      </c>
    </row>
    <row r="12" spans="1:9" x14ac:dyDescent="0.3">
      <c r="A12" s="17" t="s">
        <v>13</v>
      </c>
      <c r="C12" s="153" t="s">
        <v>261</v>
      </c>
      <c r="D12" s="142">
        <v>461.6612056544119</v>
      </c>
      <c r="E12" s="142">
        <v>479.41278549504887</v>
      </c>
      <c r="F12" s="142">
        <v>1765.5996685221751</v>
      </c>
      <c r="G12" s="142">
        <v>2341.2470859590271</v>
      </c>
      <c r="H12" s="142">
        <v>1701.5704112163994</v>
      </c>
      <c r="I12" s="142">
        <v>2294.212217504054</v>
      </c>
    </row>
    <row r="13" spans="1:9" x14ac:dyDescent="0.3">
      <c r="A13" s="17" t="s">
        <v>1</v>
      </c>
      <c r="C13" s="58" t="s">
        <v>263</v>
      </c>
      <c r="D13" s="27">
        <v>0.75444384207999982</v>
      </c>
      <c r="E13" s="27">
        <v>1</v>
      </c>
      <c r="F13" s="27">
        <v>743.24225775999992</v>
      </c>
      <c r="G13" s="27">
        <v>891.61145301299905</v>
      </c>
      <c r="H13" s="27">
        <v>740.24225775999992</v>
      </c>
      <c r="I13" s="27">
        <v>886.6038950929991</v>
      </c>
    </row>
    <row r="14" spans="1:9" x14ac:dyDescent="0.3">
      <c r="A14" s="17" t="s">
        <v>3</v>
      </c>
      <c r="C14" s="143" t="s">
        <v>264</v>
      </c>
      <c r="D14" s="143">
        <f>D13+D12+D11+D9+D8+D7</f>
        <v>2510.6728547744933</v>
      </c>
      <c r="E14" s="143">
        <f t="shared" ref="E14" si="0">E13+E12+E11+E9+E8+E7</f>
        <v>2765.2278365473439</v>
      </c>
      <c r="F14" s="143">
        <f t="shared" ref="F14" si="1">F13+F12+F11+F9+F8+F7</f>
        <v>37731.488166252289</v>
      </c>
      <c r="G14" s="143">
        <f t="shared" ref="G14" si="2">G13+G12+G11+G9+G8+G7</f>
        <v>39061.724112690448</v>
      </c>
      <c r="H14" s="143">
        <f t="shared" ref="H14" si="3">H13+H12+H11+H9+H8+H7</f>
        <v>37364.339513339364</v>
      </c>
      <c r="I14" s="143">
        <f t="shared" ref="I14" si="4">I13+I12+I11+I9+I8+I7</f>
        <v>38733.091907274866</v>
      </c>
    </row>
    <row r="15" spans="1:9" x14ac:dyDescent="0.3">
      <c r="A15" s="17" t="s">
        <v>5</v>
      </c>
      <c r="C15" s="102" t="s">
        <v>265</v>
      </c>
      <c r="D15" s="99">
        <f>D14-D10</f>
        <v>2507.7388547744931</v>
      </c>
      <c r="E15" s="99">
        <f t="shared" ref="E15" si="5">E14-E10</f>
        <v>2762.2277059087255</v>
      </c>
      <c r="F15" s="99">
        <f t="shared" ref="F15" si="6">F14-F10</f>
        <v>37543.141652252292</v>
      </c>
      <c r="G15" s="99">
        <f t="shared" ref="G15" si="7">G14-G10</f>
        <v>38868.059087871552</v>
      </c>
      <c r="H15" s="99">
        <f t="shared" ref="H15" si="8">H14-H10</f>
        <v>37364.339513339364</v>
      </c>
      <c r="I15" s="99">
        <f t="shared" ref="I15" si="9">I14-I10</f>
        <v>38733.091907274866</v>
      </c>
    </row>
    <row r="16" spans="1:9" x14ac:dyDescent="0.3">
      <c r="A16" s="17" t="s">
        <v>7</v>
      </c>
      <c r="C16" s="143" t="s">
        <v>266</v>
      </c>
      <c r="D16" s="143">
        <v>1796.0328345297603</v>
      </c>
      <c r="E16" s="142">
        <v>2163.8045074264073</v>
      </c>
      <c r="F16" s="142">
        <v>28201.188002212297</v>
      </c>
      <c r="G16" s="142">
        <v>28414.88941548</v>
      </c>
      <c r="H16" s="142">
        <v>27910.113588160002</v>
      </c>
      <c r="I16" s="142">
        <v>28100.805055239998</v>
      </c>
    </row>
    <row r="17" spans="1:9" x14ac:dyDescent="0.3">
      <c r="A17" s="17" t="s">
        <v>9</v>
      </c>
      <c r="C17" s="58" t="s">
        <v>521</v>
      </c>
      <c r="D17" s="27">
        <v>1.591E-3</v>
      </c>
      <c r="E17" s="27">
        <v>6.4696604482000003E-6</v>
      </c>
      <c r="F17" s="27">
        <v>4417.682985559999</v>
      </c>
      <c r="G17" s="27">
        <v>4589.8801702999999</v>
      </c>
      <c r="H17" s="27">
        <v>4417.4756428299997</v>
      </c>
      <c r="I17" s="27">
        <v>4589.8801702400006</v>
      </c>
    </row>
    <row r="18" spans="1:9" x14ac:dyDescent="0.3">
      <c r="A18" s="21" t="s">
        <v>146</v>
      </c>
      <c r="C18" s="153" t="s">
        <v>212</v>
      </c>
      <c r="D18" s="142">
        <v>3.6928126750999999</v>
      </c>
      <c r="E18" s="142">
        <v>3.7244763164400001</v>
      </c>
      <c r="F18" s="142">
        <v>977.46010550000005</v>
      </c>
      <c r="G18" s="142">
        <v>926.39387443999999</v>
      </c>
      <c r="H18" s="142">
        <v>977.38206950000006</v>
      </c>
      <c r="I18" s="142">
        <v>926.39238435000004</v>
      </c>
    </row>
    <row r="19" spans="1:9" x14ac:dyDescent="0.3">
      <c r="A19" s="122" t="s">
        <v>147</v>
      </c>
      <c r="C19" s="102" t="s">
        <v>213</v>
      </c>
      <c r="D19" s="99">
        <v>0.36699799999999999</v>
      </c>
      <c r="E19" s="27">
        <v>1</v>
      </c>
      <c r="F19" s="27">
        <v>13.548569000000001</v>
      </c>
      <c r="G19" s="27">
        <v>5.1003657091170549</v>
      </c>
      <c r="H19" s="27"/>
      <c r="I19" s="27"/>
    </row>
    <row r="20" spans="1:9" x14ac:dyDescent="0.3">
      <c r="A20" s="119" t="s">
        <v>11</v>
      </c>
      <c r="C20" s="153" t="s">
        <v>214</v>
      </c>
      <c r="D20" s="142">
        <v>48.220887866699996</v>
      </c>
      <c r="E20" s="142">
        <v>34.78843832092069</v>
      </c>
      <c r="F20" s="142">
        <v>2007.8557425900001</v>
      </c>
      <c r="G20" s="142">
        <v>1996.1598721561002</v>
      </c>
      <c r="H20" s="142">
        <v>1972.01993494</v>
      </c>
      <c r="I20" s="142">
        <v>1994.5097383932002</v>
      </c>
    </row>
    <row r="21" spans="1:9" x14ac:dyDescent="0.3">
      <c r="A21" s="120"/>
      <c r="C21" s="58" t="s">
        <v>215</v>
      </c>
      <c r="D21" s="27">
        <v>0.96004549319999988</v>
      </c>
      <c r="E21" s="27">
        <v>2.094468</v>
      </c>
      <c r="F21" s="27">
        <v>70.332840020000006</v>
      </c>
      <c r="G21" s="27">
        <v>77.03008199000007</v>
      </c>
      <c r="H21" s="27">
        <v>7.3328400199999999</v>
      </c>
      <c r="I21" s="27">
        <v>77.03008199000007</v>
      </c>
    </row>
    <row r="22" spans="1:9" x14ac:dyDescent="0.3">
      <c r="A22" s="120"/>
      <c r="C22" s="153" t="s">
        <v>216</v>
      </c>
      <c r="D22" s="142">
        <v>752.25595094799996</v>
      </c>
      <c r="E22" s="142">
        <v>743.22667797500003</v>
      </c>
      <c r="F22" s="142">
        <v>1980.9079659099998</v>
      </c>
      <c r="G22" s="142">
        <v>2212.0241646429999</v>
      </c>
      <c r="H22" s="142">
        <v>1948.2562578100001</v>
      </c>
      <c r="I22" s="142">
        <v>2179.9570515119999</v>
      </c>
    </row>
    <row r="23" spans="1:9" x14ac:dyDescent="0.3">
      <c r="A23" s="120"/>
      <c r="C23" s="58" t="s">
        <v>218</v>
      </c>
      <c r="D23" s="27">
        <v>41.753296573109701</v>
      </c>
      <c r="E23" s="27">
        <v>45.669219101500005</v>
      </c>
      <c r="F23" s="27">
        <v>270.81096790070001</v>
      </c>
      <c r="G23" s="27">
        <v>300.43707604978005</v>
      </c>
      <c r="H23" s="27">
        <v>270.36992595280003</v>
      </c>
      <c r="I23" s="27">
        <v>300.43692007127004</v>
      </c>
    </row>
    <row r="24" spans="1:9" x14ac:dyDescent="0.3">
      <c r="A24" s="120"/>
      <c r="C24" s="143" t="s">
        <v>268</v>
      </c>
      <c r="D24" s="143">
        <f>D23+D22+D21+D20+D18+D17</f>
        <v>846.88458455610953</v>
      </c>
      <c r="E24" s="143">
        <f t="shared" ref="E24" si="10">E23+E22+E21+E20+E18+E17</f>
        <v>829.50328618352114</v>
      </c>
      <c r="F24" s="143">
        <f t="shared" ref="F24" si="11">F23+F22+F21+F20+F18+F17</f>
        <v>9725.0506074806981</v>
      </c>
      <c r="G24" s="143">
        <f t="shared" ref="G24" si="12">G23+G22+G21+G20+G18+G17</f>
        <v>10101.925239578879</v>
      </c>
      <c r="H24" s="143">
        <f t="shared" ref="H24" si="13">H23+H22+H21+H20+H18+H17</f>
        <v>9592.8366710527989</v>
      </c>
      <c r="I24" s="143">
        <f t="shared" ref="I24" si="14">I23+I22+I21+I20+I18+I17</f>
        <v>10068.206346556472</v>
      </c>
    </row>
    <row r="25" spans="1:9" x14ac:dyDescent="0.3">
      <c r="A25" s="120"/>
      <c r="C25" s="102" t="s">
        <v>269</v>
      </c>
      <c r="D25" s="99">
        <f>D24-D19</f>
        <v>846.51758655610956</v>
      </c>
      <c r="E25" s="99">
        <f t="shared" ref="E25" si="15">E24-E19</f>
        <v>828.50328618352114</v>
      </c>
      <c r="F25" s="99">
        <f t="shared" ref="F25" si="16">F24-F19</f>
        <v>9711.5020384806976</v>
      </c>
      <c r="G25" s="99">
        <f t="shared" ref="G25" si="17">G24-G19</f>
        <v>10096.824873869762</v>
      </c>
      <c r="H25" s="99">
        <f t="shared" ref="H25" si="18">H24-H19</f>
        <v>9592.8366710527989</v>
      </c>
      <c r="I25" s="99">
        <f t="shared" ref="I25" si="19">I24-I19</f>
        <v>10068.206346556472</v>
      </c>
    </row>
    <row r="26" spans="1:9" x14ac:dyDescent="0.3">
      <c r="A26" s="120"/>
    </row>
    <row r="27" spans="1:9" x14ac:dyDescent="0.3">
      <c r="A27" s="120"/>
      <c r="F27" s="1"/>
    </row>
    <row r="28" spans="1:9" x14ac:dyDescent="0.3">
      <c r="A28" s="120"/>
    </row>
    <row r="29" spans="1:9" x14ac:dyDescent="0.3">
      <c r="A29" s="120"/>
    </row>
    <row r="30" spans="1:9" x14ac:dyDescent="0.3">
      <c r="A30" s="120"/>
    </row>
    <row r="31" spans="1:9" x14ac:dyDescent="0.3">
      <c r="A31" s="120"/>
    </row>
    <row r="32" spans="1:9" x14ac:dyDescent="0.3">
      <c r="A32" s="120"/>
    </row>
    <row r="33" spans="1:1" x14ac:dyDescent="0.3">
      <c r="A33" s="120"/>
    </row>
    <row r="34" spans="1:1" x14ac:dyDescent="0.3">
      <c r="A34" s="120"/>
    </row>
  </sheetData>
  <mergeCells count="2">
    <mergeCell ref="F4:G5"/>
    <mergeCell ref="D4:E5"/>
  </mergeCells>
  <hyperlinks>
    <hyperlink ref="A16" location="'Regional utveckling'!A1" display="Regional utveckling" xr:uid="{00000000-0004-0000-4200-000000000000}"/>
    <hyperlink ref="A15" location="'Läkemedel'!A1" display="Läkemedel" xr:uid="{00000000-0004-0000-4200-000001000000}"/>
    <hyperlink ref="A14" location="'Övrig hälso- och sjukvård'!A1" display="Övrig hälso- och sjukvård" xr:uid="{00000000-0004-0000-4200-000002000000}"/>
    <hyperlink ref="A13" location="'Tandvård'!A1" display="Tandvård" xr:uid="{00000000-0004-0000-4200-000003000000}"/>
    <hyperlink ref="A12" location="'Specialiserad psykiatrisk vård'!A1" display="Specialiserad psykiatrisk vård" xr:uid="{00000000-0004-0000-4200-000004000000}"/>
    <hyperlink ref="A11" location="'Specialiserad somatisk vård'!A1" display="Specialiserad somatisk vård" xr:uid="{00000000-0004-0000-4200-000005000000}"/>
    <hyperlink ref="A10" location="'Vårdcentraler'!A1" display="Vårdcentraler" xr:uid="{00000000-0004-0000-4200-000006000000}"/>
    <hyperlink ref="A9" location="'Primärvård'!A1" display="Primärvård" xr:uid="{00000000-0004-0000-4200-000007000000}"/>
    <hyperlink ref="A8" location="'Vårdplatser'!A1" display="Vårdplatser" xr:uid="{00000000-0004-0000-4200-000008000000}"/>
    <hyperlink ref="A7" location="'Hälso- och sjukvård'!A1" display="Hälso- och sjukvård" xr:uid="{00000000-0004-0000-4200-000009000000}"/>
    <hyperlink ref="A6" location="'Kostnader och intäkter'!A1" display="Kostnader för" xr:uid="{00000000-0004-0000-4200-00000A000000}"/>
    <hyperlink ref="A5" location="'Regionernas ekonomi'!A1" display="Regionernas ekonomi" xr:uid="{00000000-0004-0000-4200-00000B000000}"/>
    <hyperlink ref="A17" location="'Trafik och infrastruktur'!A1" display="Trafik och infrastruktur, samt allmän regional utveckling" xr:uid="{00000000-0004-0000-4200-00000C000000}"/>
    <hyperlink ref="A20" location="'Utbildning och kultur'!A1" display="Utbildning och kultur" xr:uid="{00000000-0004-0000-4200-00000D000000}"/>
    <hyperlink ref="A4" location="Innehåll!A1" display="Innehåll" xr:uid="{00000000-0004-0000-4200-00000E000000}"/>
    <hyperlink ref="A18" location="'Trafik och infrastruktur 1'!A1" display="Trafik och infrastruktur 1" xr:uid="{19D33096-0429-44F0-80DC-CA50AB0F50AF}"/>
    <hyperlink ref="A19" location="'Trafik och infrastruktur 2'!A1" display="Trafik och infrastruktur 2" xr:uid="{2478E9A0-04B2-40C0-9AD0-10144D263AAA}"/>
  </hyperlink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39">
    <tabColor theme="6"/>
  </sheetPr>
  <dimension ref="A1:K34"/>
  <sheetViews>
    <sheetView showGridLines="0" showRowColHeaders="0" workbookViewId="0"/>
  </sheetViews>
  <sheetFormatPr defaultRowHeight="16.5" x14ac:dyDescent="0.3"/>
  <cols>
    <col min="1" max="1" width="59.5" customWidth="1"/>
  </cols>
  <sheetData>
    <row r="1" spans="1:11" ht="35.25" x14ac:dyDescent="0.5">
      <c r="A1" s="3" t="s">
        <v>11</v>
      </c>
    </row>
    <row r="2" spans="1:11" x14ac:dyDescent="0.3">
      <c r="A2" s="94"/>
    </row>
    <row r="3" spans="1:11" x14ac:dyDescent="0.3">
      <c r="A3" s="94"/>
    </row>
    <row r="4" spans="1:11" x14ac:dyDescent="0.3">
      <c r="A4" s="16" t="s">
        <v>14</v>
      </c>
      <c r="C4" s="4" t="s">
        <v>404</v>
      </c>
    </row>
    <row r="5" spans="1:11" x14ac:dyDescent="0.3">
      <c r="A5" s="17" t="s">
        <v>0</v>
      </c>
      <c r="C5" s="348" t="s">
        <v>422</v>
      </c>
      <c r="D5" s="348"/>
      <c r="E5" s="348"/>
      <c r="F5" s="348"/>
      <c r="G5" s="348"/>
      <c r="H5" s="348"/>
      <c r="I5" s="348"/>
      <c r="J5" s="348"/>
      <c r="K5" s="348"/>
    </row>
    <row r="6" spans="1:11" x14ac:dyDescent="0.3">
      <c r="A6" s="17" t="s">
        <v>2</v>
      </c>
      <c r="C6" s="349"/>
      <c r="D6" s="349"/>
      <c r="E6" s="349"/>
      <c r="F6" s="349"/>
      <c r="G6" s="349"/>
      <c r="H6" s="349"/>
      <c r="I6" s="349"/>
      <c r="J6" s="349"/>
      <c r="K6" s="349"/>
    </row>
    <row r="7" spans="1:11" x14ac:dyDescent="0.3">
      <c r="A7" s="17" t="s">
        <v>4</v>
      </c>
      <c r="C7" s="349"/>
      <c r="D7" s="349"/>
      <c r="E7" s="349"/>
      <c r="F7" s="349"/>
      <c r="G7" s="349"/>
      <c r="H7" s="349"/>
      <c r="I7" s="349"/>
      <c r="J7" s="349"/>
      <c r="K7" s="349"/>
    </row>
    <row r="8" spans="1:11" x14ac:dyDescent="0.3">
      <c r="A8" s="17" t="s">
        <v>6</v>
      </c>
      <c r="C8" s="349"/>
      <c r="D8" s="349"/>
      <c r="E8" s="349"/>
      <c r="F8" s="349"/>
      <c r="G8" s="349"/>
      <c r="H8" s="349"/>
      <c r="I8" s="349"/>
      <c r="J8" s="349"/>
      <c r="K8" s="349"/>
    </row>
    <row r="9" spans="1:11" x14ac:dyDescent="0.3">
      <c r="A9" s="17" t="s">
        <v>8</v>
      </c>
      <c r="C9" s="349"/>
      <c r="D9" s="349"/>
      <c r="E9" s="349"/>
      <c r="F9" s="349"/>
      <c r="G9" s="349"/>
      <c r="H9" s="349"/>
      <c r="I9" s="349"/>
      <c r="J9" s="349"/>
      <c r="K9" s="349"/>
    </row>
    <row r="10" spans="1:11" x14ac:dyDescent="0.3">
      <c r="A10" s="17" t="s">
        <v>10</v>
      </c>
      <c r="C10" s="349"/>
      <c r="D10" s="349"/>
      <c r="E10" s="349"/>
      <c r="F10" s="349"/>
      <c r="G10" s="349"/>
      <c r="H10" s="349"/>
      <c r="I10" s="349"/>
      <c r="J10" s="349"/>
      <c r="K10" s="349"/>
    </row>
    <row r="11" spans="1:11" x14ac:dyDescent="0.3">
      <c r="A11" s="17" t="s">
        <v>12</v>
      </c>
      <c r="C11" s="349"/>
      <c r="D11" s="349"/>
      <c r="E11" s="349"/>
      <c r="F11" s="349"/>
      <c r="G11" s="349"/>
      <c r="H11" s="349"/>
      <c r="I11" s="349"/>
      <c r="J11" s="349"/>
      <c r="K11" s="349"/>
    </row>
    <row r="12" spans="1:11" x14ac:dyDescent="0.3">
      <c r="A12" s="17" t="s">
        <v>13</v>
      </c>
      <c r="C12" s="349"/>
      <c r="D12" s="349"/>
      <c r="E12" s="349"/>
      <c r="F12" s="349"/>
      <c r="G12" s="349"/>
      <c r="H12" s="349"/>
      <c r="I12" s="349"/>
      <c r="J12" s="349"/>
      <c r="K12" s="349"/>
    </row>
    <row r="13" spans="1:11" x14ac:dyDescent="0.3">
      <c r="A13" s="17" t="s">
        <v>1</v>
      </c>
      <c r="C13" s="349"/>
      <c r="D13" s="349"/>
      <c r="E13" s="349"/>
      <c r="F13" s="349"/>
      <c r="G13" s="349"/>
      <c r="H13" s="349"/>
      <c r="I13" s="349"/>
      <c r="J13" s="349"/>
      <c r="K13" s="349"/>
    </row>
    <row r="14" spans="1:11" x14ac:dyDescent="0.3">
      <c r="A14" s="17" t="s">
        <v>3</v>
      </c>
      <c r="C14" s="349"/>
      <c r="D14" s="349"/>
      <c r="E14" s="349"/>
      <c r="F14" s="349"/>
      <c r="G14" s="349"/>
      <c r="H14" s="349"/>
      <c r="I14" s="349"/>
      <c r="J14" s="349"/>
      <c r="K14" s="349"/>
    </row>
    <row r="15" spans="1:11" x14ac:dyDescent="0.3">
      <c r="A15" s="17" t="s">
        <v>5</v>
      </c>
      <c r="C15" s="349"/>
      <c r="D15" s="349"/>
      <c r="E15" s="349"/>
      <c r="F15" s="349"/>
      <c r="G15" s="349"/>
      <c r="H15" s="349"/>
      <c r="I15" s="349"/>
      <c r="J15" s="349"/>
      <c r="K15" s="349"/>
    </row>
    <row r="16" spans="1:11" x14ac:dyDescent="0.3">
      <c r="A16" s="17" t="s">
        <v>7</v>
      </c>
    </row>
    <row r="17" spans="1:1" x14ac:dyDescent="0.3">
      <c r="A17" s="17" t="s">
        <v>9</v>
      </c>
    </row>
    <row r="18" spans="1:1" x14ac:dyDescent="0.3">
      <c r="A18" s="123" t="s">
        <v>11</v>
      </c>
    </row>
    <row r="19" spans="1:1" x14ac:dyDescent="0.3">
      <c r="A19" s="21" t="s">
        <v>148</v>
      </c>
    </row>
    <row r="20" spans="1:1" x14ac:dyDescent="0.3">
      <c r="A20" s="21" t="s">
        <v>149</v>
      </c>
    </row>
    <row r="21" spans="1:1" x14ac:dyDescent="0.3">
      <c r="A21" s="21" t="s">
        <v>150</v>
      </c>
    </row>
    <row r="22" spans="1:1" x14ac:dyDescent="0.3">
      <c r="A22" s="120"/>
    </row>
    <row r="23" spans="1:1" x14ac:dyDescent="0.3">
      <c r="A23" s="120"/>
    </row>
    <row r="24" spans="1:1" x14ac:dyDescent="0.3">
      <c r="A24" s="120"/>
    </row>
    <row r="25" spans="1:1" x14ac:dyDescent="0.3">
      <c r="A25" s="120"/>
    </row>
    <row r="26" spans="1:1" x14ac:dyDescent="0.3">
      <c r="A26" s="120"/>
    </row>
    <row r="27" spans="1:1" x14ac:dyDescent="0.3">
      <c r="A27" s="120"/>
    </row>
    <row r="28" spans="1:1" x14ac:dyDescent="0.3">
      <c r="A28" s="120"/>
    </row>
    <row r="29" spans="1:1" x14ac:dyDescent="0.3">
      <c r="A29" s="120"/>
    </row>
    <row r="30" spans="1:1" x14ac:dyDescent="0.3">
      <c r="A30" s="120"/>
    </row>
    <row r="31" spans="1:1" x14ac:dyDescent="0.3">
      <c r="A31" s="120"/>
    </row>
    <row r="32" spans="1:1" x14ac:dyDescent="0.3">
      <c r="A32" s="120"/>
    </row>
    <row r="33" spans="1:1" x14ac:dyDescent="0.3">
      <c r="A33" s="120"/>
    </row>
    <row r="34" spans="1:1" x14ac:dyDescent="0.3">
      <c r="A34" s="120"/>
    </row>
  </sheetData>
  <mergeCells count="1">
    <mergeCell ref="C5:K15"/>
  </mergeCells>
  <hyperlinks>
    <hyperlink ref="A16" location="'Regional utveckling'!A1" display="Regional utveckling" xr:uid="{00000000-0004-0000-4300-000000000000}"/>
    <hyperlink ref="A15" location="'Läkemedel'!A1" display="Läkemedel" xr:uid="{00000000-0004-0000-4300-000001000000}"/>
    <hyperlink ref="A14" location="'Övrig hälso- och sjukvård'!A1" display="Övrig hälso- och sjukvård" xr:uid="{00000000-0004-0000-4300-000002000000}"/>
    <hyperlink ref="A13" location="'Tandvård'!A1" display="Tandvård" xr:uid="{00000000-0004-0000-4300-000003000000}"/>
    <hyperlink ref="A12" location="'Specialiserad psykiatrisk vård'!A1" display="Specialiserad psykiatrisk vård" xr:uid="{00000000-0004-0000-4300-000004000000}"/>
    <hyperlink ref="A11" location="'Specialiserad somatisk vård'!A1" display="Specialiserad somatisk vård" xr:uid="{00000000-0004-0000-4300-000005000000}"/>
    <hyperlink ref="A10" location="'Vårdcentraler'!A1" display="Vårdcentraler" xr:uid="{00000000-0004-0000-4300-000006000000}"/>
    <hyperlink ref="A9" location="'Primärvård'!A1" display="Primärvård" xr:uid="{00000000-0004-0000-4300-000007000000}"/>
    <hyperlink ref="A8" location="'Vårdplatser'!A1" display="Vårdplatser" xr:uid="{00000000-0004-0000-4300-000008000000}"/>
    <hyperlink ref="A7" location="'Hälso- och sjukvård'!A1" display="Hälso- och sjukvård" xr:uid="{00000000-0004-0000-4300-000009000000}"/>
    <hyperlink ref="A6" location="'Kostnader och intäkter'!A1" display="Kostnader för" xr:uid="{00000000-0004-0000-4300-00000A000000}"/>
    <hyperlink ref="A5" location="'Regionernas ekonomi'!A1" display="Regionernas ekonomi" xr:uid="{00000000-0004-0000-4300-00000B000000}"/>
    <hyperlink ref="A17" location="'Trafik och infrastruktur'!A1" display="Trafik och infrastruktur, samt allmän regional utveckling" xr:uid="{00000000-0004-0000-4300-00000C000000}"/>
    <hyperlink ref="A18" location="'Utbildning och kultur'!A1" display="Utbildning och kultur" xr:uid="{00000000-0004-0000-4300-00000D000000}"/>
    <hyperlink ref="A4" location="Innehåll!A1" display="Innehåll" xr:uid="{00000000-0004-0000-4300-00000E000000}"/>
    <hyperlink ref="A19" location="'Utbildning och kultur 1'!A1" display="Utbildning och kultur 1" xr:uid="{F038F80B-C23A-43D7-B55E-544D9F522449}"/>
    <hyperlink ref="A20" location="'Utbildning och kultur 2'!A1" display="Utbildning och kultur 2" xr:uid="{E790245F-A093-403B-8204-4D26AC3887CA}"/>
    <hyperlink ref="A21" location="'Utbildning och kultur 3'!A1" display="Utbildning och kultur 3" xr:uid="{85060529-C44B-43BB-B358-7FF9EEEE7F3D}"/>
  </hyperlink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70">
    <tabColor theme="9"/>
  </sheetPr>
  <dimension ref="A1:G34"/>
  <sheetViews>
    <sheetView showGridLines="0" showRowColHeaders="0" workbookViewId="0"/>
  </sheetViews>
  <sheetFormatPr defaultRowHeight="16.5" x14ac:dyDescent="0.3"/>
  <cols>
    <col min="1" max="1" width="59.5" customWidth="1"/>
    <col min="3" max="3" width="41.5" customWidth="1"/>
    <col min="4" max="4" width="10.5" customWidth="1"/>
    <col min="6" max="6" width="10.5" customWidth="1"/>
    <col min="7" max="7" width="12.5" customWidth="1"/>
    <col min="9" max="12" width="8"/>
    <col min="13" max="13" width="34.875" bestFit="1" customWidth="1"/>
  </cols>
  <sheetData>
    <row r="1" spans="1:7" ht="35.25" x14ac:dyDescent="0.5">
      <c r="A1" s="3" t="s">
        <v>11</v>
      </c>
    </row>
    <row r="2" spans="1:7" x14ac:dyDescent="0.3">
      <c r="A2" s="94"/>
      <c r="C2" s="4" t="s">
        <v>373</v>
      </c>
    </row>
    <row r="3" spans="1:7" x14ac:dyDescent="0.3">
      <c r="A3" s="94"/>
    </row>
    <row r="4" spans="1:7" x14ac:dyDescent="0.3">
      <c r="A4" s="16" t="s">
        <v>14</v>
      </c>
      <c r="C4" s="176"/>
      <c r="D4" s="329">
        <v>2020</v>
      </c>
      <c r="E4" s="329"/>
      <c r="F4" s="329">
        <v>2021</v>
      </c>
      <c r="G4" s="329"/>
    </row>
    <row r="5" spans="1:7" x14ac:dyDescent="0.3">
      <c r="A5" s="17" t="s">
        <v>0</v>
      </c>
      <c r="C5" s="141" t="s">
        <v>275</v>
      </c>
      <c r="D5" s="141" t="s">
        <v>371</v>
      </c>
      <c r="E5" s="196" t="s">
        <v>363</v>
      </c>
      <c r="F5" s="141" t="s">
        <v>371</v>
      </c>
      <c r="G5" s="196" t="s">
        <v>363</v>
      </c>
    </row>
    <row r="6" spans="1:7" x14ac:dyDescent="0.3">
      <c r="A6" s="17" t="s">
        <v>2</v>
      </c>
      <c r="C6" s="27" t="s">
        <v>416</v>
      </c>
      <c r="D6" s="27">
        <v>697.06146479800009</v>
      </c>
      <c r="E6" s="110">
        <f t="shared" ref="E6:E15" si="0">D6/D$15</f>
        <v>0.1399459897423439</v>
      </c>
      <c r="F6" s="27">
        <v>765.65512190900006</v>
      </c>
      <c r="G6" s="110">
        <f t="shared" ref="G6:G15" si="1">F6/F$15</f>
        <v>0.15336643061249394</v>
      </c>
    </row>
    <row r="7" spans="1:7" x14ac:dyDescent="0.3">
      <c r="A7" s="17" t="s">
        <v>4</v>
      </c>
      <c r="C7" s="142" t="s">
        <v>353</v>
      </c>
      <c r="D7" s="142">
        <v>1894.1146453450001</v>
      </c>
      <c r="E7" s="149">
        <f t="shared" si="0"/>
        <v>0.38027313531826046</v>
      </c>
      <c r="F7" s="142">
        <v>1920.2488073049999</v>
      </c>
      <c r="G7" s="149">
        <f t="shared" si="1"/>
        <v>0.38464015590986766</v>
      </c>
    </row>
    <row r="8" spans="1:7" x14ac:dyDescent="0.3">
      <c r="A8" s="17" t="s">
        <v>6</v>
      </c>
      <c r="C8" s="27" t="s">
        <v>415</v>
      </c>
      <c r="D8" s="27">
        <v>1361.9007750589999</v>
      </c>
      <c r="E8" s="110">
        <f t="shared" si="0"/>
        <v>0.2734228780696239</v>
      </c>
      <c r="F8" s="27">
        <v>1329.0677514337999</v>
      </c>
      <c r="G8" s="110">
        <f t="shared" si="1"/>
        <v>0.26622218182431412</v>
      </c>
    </row>
    <row r="9" spans="1:7" x14ac:dyDescent="0.3">
      <c r="A9" s="17" t="s">
        <v>8</v>
      </c>
      <c r="C9" s="143" t="s">
        <v>369</v>
      </c>
      <c r="D9" s="143">
        <f>SUM(D6:D8)</f>
        <v>3953.0768852020001</v>
      </c>
      <c r="E9" s="159">
        <f t="shared" si="0"/>
        <v>0.79364200313022826</v>
      </c>
      <c r="F9" s="143">
        <f>SUM(F6:F8)</f>
        <v>4014.9716806478</v>
      </c>
      <c r="G9" s="159">
        <f t="shared" si="1"/>
        <v>0.80422876834667578</v>
      </c>
    </row>
    <row r="10" spans="1:7" x14ac:dyDescent="0.3">
      <c r="A10" s="17" t="s">
        <v>10</v>
      </c>
      <c r="C10" s="27" t="s">
        <v>357</v>
      </c>
      <c r="D10" s="27">
        <v>753.39485143799993</v>
      </c>
      <c r="E10" s="110">
        <f t="shared" si="0"/>
        <v>0.15125579805481099</v>
      </c>
      <c r="F10" s="27">
        <v>671.02834845899997</v>
      </c>
      <c r="G10" s="110">
        <f t="shared" si="1"/>
        <v>0.13441198223341227</v>
      </c>
    </row>
    <row r="11" spans="1:7" x14ac:dyDescent="0.3">
      <c r="A11" s="17" t="s">
        <v>12</v>
      </c>
      <c r="C11" s="142" t="s">
        <v>358</v>
      </c>
      <c r="D11" s="142">
        <v>133.389029771</v>
      </c>
      <c r="E11" s="149">
        <f t="shared" si="0"/>
        <v>2.6779933671248222E-2</v>
      </c>
      <c r="F11" s="142">
        <v>202.1034277055</v>
      </c>
      <c r="G11" s="149">
        <f t="shared" si="1"/>
        <v>4.0482823708487756E-2</v>
      </c>
    </row>
    <row r="12" spans="1:7" x14ac:dyDescent="0.3">
      <c r="A12" s="17" t="s">
        <v>13</v>
      </c>
      <c r="C12" s="27" t="s">
        <v>359</v>
      </c>
      <c r="D12" s="27">
        <v>96.537734748640005</v>
      </c>
      <c r="E12" s="110">
        <f t="shared" si="0"/>
        <v>1.9381459913004002E-2</v>
      </c>
      <c r="F12" s="27">
        <v>59.789499999999997</v>
      </c>
      <c r="G12" s="110">
        <f t="shared" si="1"/>
        <v>1.1976282716222132E-2</v>
      </c>
    </row>
    <row r="13" spans="1:7" x14ac:dyDescent="0.3">
      <c r="A13" s="17" t="s">
        <v>1</v>
      </c>
      <c r="C13" s="142" t="s">
        <v>417</v>
      </c>
      <c r="D13" s="142">
        <v>44.533543276700001</v>
      </c>
      <c r="E13" s="149">
        <f t="shared" si="0"/>
        <v>8.940805230708497E-3</v>
      </c>
      <c r="F13" s="142">
        <v>44.432409640000003</v>
      </c>
      <c r="G13" s="149">
        <f t="shared" si="1"/>
        <v>8.9001429952020612E-3</v>
      </c>
    </row>
    <row r="14" spans="1:7" x14ac:dyDescent="0.3">
      <c r="A14" s="17" t="s">
        <v>3</v>
      </c>
      <c r="C14" s="28" t="s">
        <v>370</v>
      </c>
      <c r="D14" s="28">
        <f>SUM(D10:D13)</f>
        <v>1027.8551592343399</v>
      </c>
      <c r="E14" s="174">
        <f t="shared" si="0"/>
        <v>0.20635799686977171</v>
      </c>
      <c r="F14" s="28">
        <f>SUM(F10:F13)</f>
        <v>977.35368580449995</v>
      </c>
      <c r="G14" s="174">
        <f t="shared" si="1"/>
        <v>0.19577123165332422</v>
      </c>
    </row>
    <row r="15" spans="1:7" x14ac:dyDescent="0.3">
      <c r="A15" s="17" t="s">
        <v>5</v>
      </c>
      <c r="C15" s="201" t="s">
        <v>372</v>
      </c>
      <c r="D15" s="201">
        <f>SUM(D6:D8)+SUM(D10:D13)</f>
        <v>4980.9320444363402</v>
      </c>
      <c r="E15" s="203">
        <f t="shared" si="0"/>
        <v>1</v>
      </c>
      <c r="F15" s="202">
        <f>SUM(F6:F8)+SUM(F10:F13)</f>
        <v>4992.3253664522999</v>
      </c>
      <c r="G15" s="203">
        <f t="shared" si="1"/>
        <v>1</v>
      </c>
    </row>
    <row r="16" spans="1:7" x14ac:dyDescent="0.3">
      <c r="A16" s="17" t="s">
        <v>7</v>
      </c>
    </row>
    <row r="17" spans="1:3" x14ac:dyDescent="0.3">
      <c r="A17" s="17" t="s">
        <v>9</v>
      </c>
      <c r="C17" s="42" t="s">
        <v>385</v>
      </c>
    </row>
    <row r="18" spans="1:3" x14ac:dyDescent="0.3">
      <c r="A18" s="119" t="s">
        <v>11</v>
      </c>
      <c r="C18" s="88" t="s">
        <v>427</v>
      </c>
    </row>
    <row r="19" spans="1:3" x14ac:dyDescent="0.3">
      <c r="A19" s="122" t="s">
        <v>148</v>
      </c>
    </row>
    <row r="20" spans="1:3" x14ac:dyDescent="0.3">
      <c r="A20" s="21" t="s">
        <v>149</v>
      </c>
    </row>
    <row r="21" spans="1:3" x14ac:dyDescent="0.3">
      <c r="A21" s="21" t="s">
        <v>150</v>
      </c>
    </row>
    <row r="22" spans="1:3" x14ac:dyDescent="0.3">
      <c r="A22" s="120"/>
    </row>
    <row r="23" spans="1:3" x14ac:dyDescent="0.3">
      <c r="A23" s="120"/>
    </row>
    <row r="24" spans="1:3" x14ac:dyDescent="0.3">
      <c r="A24" s="120"/>
    </row>
    <row r="25" spans="1:3" x14ac:dyDescent="0.3">
      <c r="A25" s="120"/>
    </row>
    <row r="26" spans="1:3" x14ac:dyDescent="0.3">
      <c r="A26" s="120"/>
    </row>
    <row r="27" spans="1:3" x14ac:dyDescent="0.3">
      <c r="A27" s="120"/>
    </row>
    <row r="28" spans="1:3" x14ac:dyDescent="0.3">
      <c r="A28" s="120"/>
    </row>
    <row r="29" spans="1:3" x14ac:dyDescent="0.3">
      <c r="A29" s="120"/>
    </row>
    <row r="30" spans="1:3" x14ac:dyDescent="0.3">
      <c r="A30" s="120"/>
    </row>
    <row r="31" spans="1:3" x14ac:dyDescent="0.3">
      <c r="A31" s="120"/>
    </row>
    <row r="32" spans="1:3" x14ac:dyDescent="0.3">
      <c r="A32" s="120"/>
    </row>
    <row r="33" spans="1:1" x14ac:dyDescent="0.3">
      <c r="A33" s="120"/>
    </row>
    <row r="34" spans="1:1" x14ac:dyDescent="0.3">
      <c r="A34" s="120"/>
    </row>
  </sheetData>
  <mergeCells count="2">
    <mergeCell ref="F4:G4"/>
    <mergeCell ref="D4:E4"/>
  </mergeCells>
  <hyperlinks>
    <hyperlink ref="A16" location="'Regional utveckling'!A1" display="Regional utveckling" xr:uid="{00000000-0004-0000-4400-000000000000}"/>
    <hyperlink ref="A15" location="'Läkemedel'!A1" display="Läkemedel" xr:uid="{00000000-0004-0000-4400-000001000000}"/>
    <hyperlink ref="A14" location="'Övrig hälso- och sjukvård'!A1" display="Övrig hälso- och sjukvård" xr:uid="{00000000-0004-0000-4400-000002000000}"/>
    <hyperlink ref="A13" location="'Tandvård'!A1" display="Tandvård" xr:uid="{00000000-0004-0000-4400-000003000000}"/>
    <hyperlink ref="A12" location="'Specialiserad psykiatrisk vård'!A1" display="Specialiserad psykiatrisk vård" xr:uid="{00000000-0004-0000-4400-000004000000}"/>
    <hyperlink ref="A11" location="'Specialiserad somatisk vård'!A1" display="Specialiserad somatisk vård" xr:uid="{00000000-0004-0000-4400-000005000000}"/>
    <hyperlink ref="A10" location="'Vårdcentraler'!A1" display="Vårdcentraler" xr:uid="{00000000-0004-0000-4400-000006000000}"/>
    <hyperlink ref="A9" location="'Primärvård'!A1" display="Primärvård" xr:uid="{00000000-0004-0000-4400-000007000000}"/>
    <hyperlink ref="A8" location="'Vårdplatser'!A1" display="Vårdplatser" xr:uid="{00000000-0004-0000-4400-000008000000}"/>
    <hyperlink ref="A7" location="'Hälso- och sjukvård'!A1" display="Hälso- och sjukvård" xr:uid="{00000000-0004-0000-4400-000009000000}"/>
    <hyperlink ref="A6" location="'Kostnader och intäkter'!A1" display="Kostnader för" xr:uid="{00000000-0004-0000-4400-00000A000000}"/>
    <hyperlink ref="A5" location="'Regionernas ekonomi'!A1" display="Regionernas ekonomi" xr:uid="{00000000-0004-0000-4400-00000B000000}"/>
    <hyperlink ref="A17" location="'Trafik och infrastruktur'!A1" display="Trafik och infrastruktur, samt allmän regional utveckling" xr:uid="{00000000-0004-0000-4400-00000C000000}"/>
    <hyperlink ref="A18" location="'Utbildning och kultur'!A1" display="Utbildning och kultur" xr:uid="{00000000-0004-0000-4400-00000D000000}"/>
    <hyperlink ref="A4" location="Innehåll!A1" display="Innehåll" xr:uid="{00000000-0004-0000-4400-00000E000000}"/>
    <hyperlink ref="A19" location="'Utbildning och kultur 1'!A1" display="Utbildning och kultur 1" xr:uid="{A2A22414-02E7-4A30-BB01-4A292E8B4708}"/>
    <hyperlink ref="A20" location="'Utbildning och kultur 2'!A1" display="Utbildning och kultur 2" xr:uid="{5CD528C3-E29F-409D-8807-38D85B8F2ACC}"/>
    <hyperlink ref="A21" location="'Utbildning och kultur 3'!A1" display="Utbildning och kultur 3" xr:uid="{4007885D-E597-48BE-AE91-813F178F016C}"/>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8">
    <tabColor theme="9"/>
  </sheetPr>
  <dimension ref="A1:L34"/>
  <sheetViews>
    <sheetView showGridLines="0" showRowColHeaders="0" workbookViewId="0"/>
  </sheetViews>
  <sheetFormatPr defaultRowHeight="16.5" x14ac:dyDescent="0.3"/>
  <cols>
    <col min="1" max="1" width="59.5" customWidth="1"/>
  </cols>
  <sheetData>
    <row r="1" spans="1:12" ht="35.25" x14ac:dyDescent="0.5">
      <c r="A1" s="3" t="s">
        <v>2</v>
      </c>
    </row>
    <row r="2" spans="1:12" x14ac:dyDescent="0.3">
      <c r="A2" s="94"/>
    </row>
    <row r="3" spans="1:12" x14ac:dyDescent="0.3">
      <c r="A3" s="94"/>
      <c r="C3" s="53"/>
      <c r="D3" s="53"/>
      <c r="E3" s="53"/>
      <c r="F3" s="53"/>
      <c r="G3" s="53"/>
      <c r="H3" s="53"/>
      <c r="I3" s="53"/>
      <c r="J3" s="53"/>
      <c r="K3" s="53"/>
      <c r="L3" s="53"/>
    </row>
    <row r="4" spans="1:12" ht="15" customHeight="1" x14ac:dyDescent="0.3">
      <c r="A4" s="16" t="s">
        <v>14</v>
      </c>
      <c r="C4" s="4" t="s">
        <v>400</v>
      </c>
      <c r="D4" s="89"/>
      <c r="E4" s="89"/>
      <c r="F4" s="89"/>
      <c r="G4" s="89"/>
      <c r="H4" s="89"/>
      <c r="I4" s="89"/>
      <c r="J4" s="89"/>
      <c r="K4" s="89"/>
      <c r="L4" s="89"/>
    </row>
    <row r="5" spans="1:12" x14ac:dyDescent="0.3">
      <c r="A5" s="17" t="s">
        <v>0</v>
      </c>
      <c r="C5" s="310" t="s">
        <v>378</v>
      </c>
      <c r="D5" s="308"/>
      <c r="E5" s="308"/>
      <c r="F5" s="308"/>
      <c r="G5" s="308"/>
      <c r="H5" s="308"/>
      <c r="I5" s="308"/>
      <c r="J5" s="308"/>
      <c r="K5" s="308"/>
      <c r="L5" s="308"/>
    </row>
    <row r="6" spans="1:12" x14ac:dyDescent="0.3">
      <c r="A6" s="31" t="s">
        <v>2</v>
      </c>
      <c r="B6" s="90"/>
      <c r="C6" s="309"/>
      <c r="D6" s="309"/>
      <c r="E6" s="309"/>
      <c r="F6" s="309"/>
      <c r="G6" s="309"/>
      <c r="H6" s="309"/>
      <c r="I6" s="309"/>
      <c r="J6" s="309"/>
      <c r="K6" s="309"/>
      <c r="L6" s="309"/>
    </row>
    <row r="7" spans="1:12" ht="15" customHeight="1" x14ac:dyDescent="0.3">
      <c r="A7" s="21" t="s">
        <v>156</v>
      </c>
      <c r="B7" s="90"/>
      <c r="C7" s="309"/>
      <c r="D7" s="309"/>
      <c r="E7" s="309"/>
      <c r="F7" s="309"/>
      <c r="G7" s="309"/>
      <c r="H7" s="309"/>
      <c r="I7" s="309"/>
      <c r="J7" s="309"/>
      <c r="K7" s="309"/>
      <c r="L7" s="309"/>
    </row>
    <row r="8" spans="1:12" x14ac:dyDescent="0.3">
      <c r="A8" s="21" t="s">
        <v>157</v>
      </c>
      <c r="B8" s="90"/>
      <c r="C8" s="309"/>
      <c r="D8" s="309"/>
      <c r="E8" s="309"/>
      <c r="F8" s="309"/>
      <c r="G8" s="309"/>
      <c r="H8" s="309"/>
      <c r="I8" s="309"/>
      <c r="J8" s="309"/>
      <c r="K8" s="309"/>
      <c r="L8" s="309"/>
    </row>
    <row r="9" spans="1:12" x14ac:dyDescent="0.3">
      <c r="A9" s="21" t="s">
        <v>158</v>
      </c>
      <c r="B9" s="90"/>
      <c r="C9" s="309"/>
      <c r="D9" s="309"/>
      <c r="E9" s="309"/>
      <c r="F9" s="309"/>
      <c r="G9" s="309"/>
      <c r="H9" s="309"/>
      <c r="I9" s="309"/>
      <c r="J9" s="309"/>
      <c r="K9" s="309"/>
      <c r="L9" s="309"/>
    </row>
    <row r="10" spans="1:12" x14ac:dyDescent="0.3">
      <c r="A10" s="17" t="s">
        <v>4</v>
      </c>
      <c r="B10" s="90"/>
      <c r="C10" s="309"/>
      <c r="D10" s="309"/>
      <c r="E10" s="309"/>
      <c r="F10" s="309"/>
      <c r="G10" s="309"/>
      <c r="H10" s="309"/>
      <c r="I10" s="309"/>
      <c r="J10" s="309"/>
      <c r="K10" s="309"/>
      <c r="L10" s="309"/>
    </row>
    <row r="11" spans="1:12" x14ac:dyDescent="0.3">
      <c r="A11" s="17" t="s">
        <v>6</v>
      </c>
      <c r="B11" s="90"/>
      <c r="C11" s="309"/>
      <c r="D11" s="309"/>
      <c r="E11" s="309"/>
      <c r="F11" s="309"/>
      <c r="G11" s="309"/>
      <c r="H11" s="309"/>
      <c r="I11" s="309"/>
      <c r="J11" s="309"/>
      <c r="K11" s="309"/>
      <c r="L11" s="309"/>
    </row>
    <row r="12" spans="1:12" x14ac:dyDescent="0.3">
      <c r="A12" s="17" t="s">
        <v>8</v>
      </c>
      <c r="B12" s="90"/>
      <c r="C12" s="309"/>
      <c r="D12" s="309"/>
      <c r="E12" s="309"/>
      <c r="F12" s="309"/>
      <c r="G12" s="309"/>
      <c r="H12" s="309"/>
      <c r="I12" s="309"/>
      <c r="J12" s="309"/>
      <c r="K12" s="309"/>
      <c r="L12" s="309"/>
    </row>
    <row r="13" spans="1:12" x14ac:dyDescent="0.3">
      <c r="A13" s="17" t="s">
        <v>10</v>
      </c>
      <c r="B13" s="90"/>
      <c r="C13" s="309"/>
      <c r="D13" s="309"/>
      <c r="E13" s="309"/>
      <c r="F13" s="309"/>
      <c r="G13" s="309"/>
      <c r="H13" s="309"/>
      <c r="I13" s="309"/>
      <c r="J13" s="309"/>
      <c r="K13" s="309"/>
      <c r="L13" s="309"/>
    </row>
    <row r="14" spans="1:12" x14ac:dyDescent="0.3">
      <c r="A14" s="17" t="s">
        <v>12</v>
      </c>
      <c r="B14" s="90"/>
      <c r="C14" s="309"/>
      <c r="D14" s="309"/>
      <c r="E14" s="309"/>
      <c r="F14" s="309"/>
      <c r="G14" s="309"/>
      <c r="H14" s="309"/>
      <c r="I14" s="309"/>
      <c r="J14" s="309"/>
      <c r="K14" s="309"/>
      <c r="L14" s="309"/>
    </row>
    <row r="15" spans="1:12" x14ac:dyDescent="0.3">
      <c r="A15" s="17" t="s">
        <v>13</v>
      </c>
      <c r="B15" s="90"/>
      <c r="C15" s="309"/>
      <c r="D15" s="309"/>
      <c r="E15" s="309"/>
      <c r="F15" s="309"/>
      <c r="G15" s="309"/>
      <c r="H15" s="309"/>
      <c r="I15" s="309"/>
      <c r="J15" s="309"/>
      <c r="K15" s="309"/>
      <c r="L15" s="309"/>
    </row>
    <row r="16" spans="1:12" x14ac:dyDescent="0.3">
      <c r="A16" s="17" t="s">
        <v>1</v>
      </c>
      <c r="B16" s="90"/>
      <c r="C16" s="309"/>
      <c r="D16" s="309"/>
      <c r="E16" s="309"/>
      <c r="F16" s="309"/>
      <c r="G16" s="309"/>
      <c r="H16" s="309"/>
      <c r="I16" s="309"/>
      <c r="J16" s="309"/>
      <c r="K16" s="309"/>
      <c r="L16" s="309"/>
    </row>
    <row r="17" spans="1:12" x14ac:dyDescent="0.3">
      <c r="A17" s="17" t="s">
        <v>3</v>
      </c>
      <c r="B17" s="90"/>
      <c r="C17" s="309"/>
      <c r="D17" s="309"/>
      <c r="E17" s="309"/>
      <c r="F17" s="309"/>
      <c r="G17" s="309"/>
      <c r="H17" s="309"/>
      <c r="I17" s="309"/>
      <c r="J17" s="309"/>
      <c r="K17" s="309"/>
      <c r="L17" s="309"/>
    </row>
    <row r="18" spans="1:12" x14ac:dyDescent="0.3">
      <c r="A18" s="17" t="s">
        <v>5</v>
      </c>
      <c r="B18" s="90"/>
      <c r="C18" s="309"/>
      <c r="D18" s="309"/>
      <c r="E18" s="309"/>
      <c r="F18" s="309"/>
      <c r="G18" s="309"/>
      <c r="H18" s="309"/>
      <c r="I18" s="309"/>
      <c r="J18" s="309"/>
      <c r="K18" s="309"/>
      <c r="L18" s="309"/>
    </row>
    <row r="19" spans="1:12" x14ac:dyDescent="0.3">
      <c r="A19" s="17" t="s">
        <v>7</v>
      </c>
      <c r="B19" s="90"/>
      <c r="C19" s="309"/>
      <c r="D19" s="309"/>
      <c r="E19" s="309"/>
      <c r="F19" s="309"/>
      <c r="G19" s="309"/>
      <c r="H19" s="309"/>
      <c r="I19" s="309"/>
      <c r="J19" s="309"/>
      <c r="K19" s="309"/>
      <c r="L19" s="309"/>
    </row>
    <row r="20" spans="1:12" ht="15" customHeight="1" x14ac:dyDescent="0.3">
      <c r="A20" s="17" t="s">
        <v>9</v>
      </c>
      <c r="B20" s="90"/>
      <c r="C20" s="309"/>
      <c r="D20" s="309"/>
      <c r="E20" s="309"/>
      <c r="F20" s="309"/>
      <c r="G20" s="309"/>
      <c r="H20" s="309"/>
      <c r="I20" s="309"/>
      <c r="J20" s="309"/>
      <c r="K20" s="309"/>
      <c r="L20" s="309"/>
    </row>
    <row r="21" spans="1:12" x14ac:dyDescent="0.3">
      <c r="A21" s="119" t="s">
        <v>11</v>
      </c>
      <c r="B21" s="90"/>
      <c r="C21" s="309"/>
      <c r="D21" s="309"/>
      <c r="E21" s="309"/>
      <c r="F21" s="309"/>
      <c r="G21" s="309"/>
      <c r="H21" s="309"/>
      <c r="I21" s="309"/>
      <c r="J21" s="309"/>
      <c r="K21" s="309"/>
      <c r="L21" s="309"/>
    </row>
    <row r="22" spans="1:12" x14ac:dyDescent="0.3">
      <c r="A22" s="120"/>
      <c r="B22" s="90"/>
      <c r="C22" s="311"/>
      <c r="D22" s="311"/>
      <c r="E22" s="311"/>
      <c r="F22" s="311"/>
      <c r="G22" s="311"/>
      <c r="H22" s="311"/>
      <c r="I22" s="311"/>
      <c r="J22" s="311"/>
      <c r="K22" s="311"/>
      <c r="L22" s="311"/>
    </row>
    <row r="23" spans="1:12" x14ac:dyDescent="0.3">
      <c r="A23" s="120"/>
      <c r="B23" s="89"/>
      <c r="C23" s="311"/>
      <c r="D23" s="311"/>
      <c r="E23" s="311"/>
      <c r="F23" s="311"/>
      <c r="G23" s="311"/>
      <c r="H23" s="311"/>
      <c r="I23" s="311"/>
      <c r="J23" s="311"/>
      <c r="K23" s="311"/>
      <c r="L23" s="311"/>
    </row>
    <row r="24" spans="1:12" ht="15" customHeight="1" x14ac:dyDescent="0.3">
      <c r="A24" s="120"/>
      <c r="B24" s="89"/>
      <c r="C24" s="311"/>
      <c r="D24" s="311"/>
      <c r="E24" s="311"/>
      <c r="F24" s="311"/>
      <c r="G24" s="311"/>
      <c r="H24" s="311"/>
      <c r="I24" s="311"/>
      <c r="J24" s="311"/>
      <c r="K24" s="311"/>
      <c r="L24" s="311"/>
    </row>
    <row r="25" spans="1:12" x14ac:dyDescent="0.3">
      <c r="A25" s="120"/>
      <c r="C25" s="311"/>
      <c r="D25" s="311"/>
      <c r="E25" s="311"/>
      <c r="F25" s="311"/>
      <c r="G25" s="311"/>
      <c r="H25" s="311"/>
      <c r="I25" s="311"/>
      <c r="J25" s="311"/>
      <c r="K25" s="311"/>
      <c r="L25" s="311"/>
    </row>
    <row r="26" spans="1:12" x14ac:dyDescent="0.3">
      <c r="A26" s="120"/>
    </row>
    <row r="27" spans="1:12" x14ac:dyDescent="0.3">
      <c r="A27" s="120"/>
    </row>
    <row r="28" spans="1:12" x14ac:dyDescent="0.3">
      <c r="A28" s="120"/>
    </row>
    <row r="29" spans="1:12" x14ac:dyDescent="0.3">
      <c r="A29" s="120"/>
    </row>
    <row r="30" spans="1:12" x14ac:dyDescent="0.3">
      <c r="A30" s="120"/>
    </row>
    <row r="31" spans="1:12" x14ac:dyDescent="0.3">
      <c r="A31" s="120"/>
    </row>
    <row r="32" spans="1:12" x14ac:dyDescent="0.3">
      <c r="A32" s="120"/>
    </row>
    <row r="33" spans="1:1" x14ac:dyDescent="0.3">
      <c r="A33" s="120"/>
    </row>
    <row r="34" spans="1:1" x14ac:dyDescent="0.3">
      <c r="A34" s="120"/>
    </row>
  </sheetData>
  <mergeCells count="1">
    <mergeCell ref="C5:L25"/>
  </mergeCells>
  <hyperlinks>
    <hyperlink ref="A19" location="'Regional utveckling'!A1" display="Regional utveckling" xr:uid="{00000000-0004-0000-0600-000000000000}"/>
    <hyperlink ref="A18" location="'Läkemedel'!A1" display="Läkemedel" xr:uid="{00000000-0004-0000-0600-000001000000}"/>
    <hyperlink ref="A17" location="'Övrig hälso- och sjukvård'!A1" display="Övrig hälso- och sjukvård" xr:uid="{00000000-0004-0000-0600-000002000000}"/>
    <hyperlink ref="A16" location="'Tandvård'!A1" display="Tandvård" xr:uid="{00000000-0004-0000-0600-000003000000}"/>
    <hyperlink ref="A15" location="'Specialiserad psykiatrisk vård'!A1" display="Specialiserad psykiatrisk vård" xr:uid="{00000000-0004-0000-0600-000004000000}"/>
    <hyperlink ref="A14" location="'Specialiserad somatisk vård'!A1" display="Specialiserad somatisk vård" xr:uid="{00000000-0004-0000-0600-000005000000}"/>
    <hyperlink ref="A13" location="'Vårdcentraler'!A1" display="Vårdcentraler" xr:uid="{00000000-0004-0000-0600-000006000000}"/>
    <hyperlink ref="A12" location="'Primärvård'!A1" display="Primärvård" xr:uid="{00000000-0004-0000-0600-000007000000}"/>
    <hyperlink ref="A11" location="'Vårdplatser'!A1" display="Vårdplatser" xr:uid="{00000000-0004-0000-0600-000008000000}"/>
    <hyperlink ref="A10" location="'Hälso- och sjukvård'!A1" display="Hälso- och sjukvård" xr:uid="{00000000-0004-0000-0600-000009000000}"/>
    <hyperlink ref="A6" location="'Kostnader och intäkter'!A1" display="Kostnader för hälso- och sjukvård respektive regional utveckling" xr:uid="{00000000-0004-0000-0600-00000A000000}"/>
    <hyperlink ref="A5" location="'Regionernas ekonomi'!A1" display="Regionernas ekonomi" xr:uid="{00000000-0004-0000-0600-00000B000000}"/>
    <hyperlink ref="A20" location="'Trafik och infrastruktur'!A1" display="Trafik och infrastruktur, samt allmän regional utveckling" xr:uid="{00000000-0004-0000-0600-00000C000000}"/>
    <hyperlink ref="A21" location="'Utbildning och kultur'!A1" display="Utbildning och kultur" xr:uid="{00000000-0004-0000-0600-00000D000000}"/>
    <hyperlink ref="A4" location="Innehåll!A1" display="Innehåll" xr:uid="{00000000-0004-0000-0600-00000E000000}"/>
    <hyperlink ref="A7" location="'Kostnader och intäkter 1'!A1" display="Kostnader och intäkter" xr:uid="{00000000-0004-0000-0600-00000F000000}"/>
    <hyperlink ref="A8" location="'Kostnader och intäkter 2'!A1" display="Nettokostnad per område " xr:uid="{00000000-0004-0000-0600-000010000000}"/>
    <hyperlink ref="A9" location="'Kostnader och intäkter 3'!A1" display="Nettokostnad per invånare för hälso- och sjukvård samt regional utveckling " xr:uid="{00000000-0004-0000-0600-000011000000}"/>
  </hyperlink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71">
    <tabColor theme="9"/>
  </sheetPr>
  <dimension ref="A1:K34"/>
  <sheetViews>
    <sheetView showGridLines="0" showRowColHeaders="0" workbookViewId="0"/>
  </sheetViews>
  <sheetFormatPr defaultRowHeight="16.5" x14ac:dyDescent="0.3"/>
  <cols>
    <col min="1" max="1" width="59.5" customWidth="1"/>
    <col min="3" max="3" width="58.875" customWidth="1"/>
  </cols>
  <sheetData>
    <row r="1" spans="1:11" ht="35.25" x14ac:dyDescent="0.5">
      <c r="A1" s="3" t="s">
        <v>11</v>
      </c>
    </row>
    <row r="2" spans="1:11" x14ac:dyDescent="0.3">
      <c r="A2" s="94"/>
      <c r="C2" s="4" t="s">
        <v>374</v>
      </c>
    </row>
    <row r="3" spans="1:11" x14ac:dyDescent="0.3">
      <c r="A3" s="94"/>
      <c r="C3" s="42" t="s">
        <v>385</v>
      </c>
      <c r="D3" s="33"/>
      <c r="E3" s="33"/>
    </row>
    <row r="4" spans="1:11" x14ac:dyDescent="0.3">
      <c r="A4" s="16" t="s">
        <v>14</v>
      </c>
      <c r="C4" s="141" t="s">
        <v>271</v>
      </c>
      <c r="D4" s="141">
        <v>2020</v>
      </c>
      <c r="E4" s="141">
        <v>2021</v>
      </c>
      <c r="H4" s="1"/>
    </row>
    <row r="5" spans="1:11" x14ac:dyDescent="0.3">
      <c r="A5" s="17" t="s">
        <v>0</v>
      </c>
      <c r="C5" s="58" t="s">
        <v>259</v>
      </c>
      <c r="D5" s="27">
        <v>1057.1796765407978</v>
      </c>
      <c r="E5" s="27">
        <v>1113.3409566584917</v>
      </c>
      <c r="G5" s="1"/>
      <c r="H5" s="1"/>
      <c r="K5" s="1"/>
    </row>
    <row r="6" spans="1:11" x14ac:dyDescent="0.3">
      <c r="A6" s="17" t="s">
        <v>2</v>
      </c>
      <c r="C6" s="153" t="s">
        <v>260</v>
      </c>
      <c r="D6" s="142">
        <v>479.07243868692319</v>
      </c>
      <c r="E6" s="142">
        <v>550.76062282335442</v>
      </c>
      <c r="G6" s="1"/>
      <c r="H6" s="1"/>
      <c r="K6" s="1"/>
    </row>
    <row r="7" spans="1:11" x14ac:dyDescent="0.3">
      <c r="A7" s="17" t="s">
        <v>4</v>
      </c>
      <c r="C7" s="58" t="s">
        <v>184</v>
      </c>
      <c r="D7" s="27">
        <v>134.01888527520001</v>
      </c>
      <c r="E7" s="27">
        <v>141.14972567473666</v>
      </c>
      <c r="G7" s="1"/>
      <c r="H7" s="1"/>
      <c r="K7" s="1"/>
    </row>
    <row r="8" spans="1:11" x14ac:dyDescent="0.3">
      <c r="A8" s="17" t="s">
        <v>6</v>
      </c>
      <c r="C8" s="175" t="s">
        <v>190</v>
      </c>
      <c r="D8" s="192">
        <v>15.834354999999999</v>
      </c>
      <c r="E8" s="142">
        <v>19.665969070057926</v>
      </c>
      <c r="G8" s="1"/>
      <c r="H8" s="1"/>
      <c r="K8" s="1"/>
    </row>
    <row r="9" spans="1:11" x14ac:dyDescent="0.3">
      <c r="A9" s="17" t="s">
        <v>8</v>
      </c>
      <c r="C9" s="58" t="s">
        <v>185</v>
      </c>
      <c r="D9" s="27">
        <v>150.49355621999996</v>
      </c>
      <c r="E9" s="27">
        <v>106.13509100551366</v>
      </c>
      <c r="G9" s="1"/>
      <c r="H9" s="1"/>
      <c r="K9" s="1"/>
    </row>
    <row r="10" spans="1:11" x14ac:dyDescent="0.3">
      <c r="A10" s="17" t="s">
        <v>10</v>
      </c>
      <c r="C10" s="153" t="s">
        <v>261</v>
      </c>
      <c r="D10" s="142">
        <v>389.8279533696429</v>
      </c>
      <c r="E10" s="142">
        <v>444.99859594623911</v>
      </c>
      <c r="G10" s="1"/>
      <c r="H10" s="1"/>
      <c r="K10" s="1"/>
    </row>
    <row r="11" spans="1:11" x14ac:dyDescent="0.3">
      <c r="A11" s="17" t="s">
        <v>12</v>
      </c>
      <c r="C11" s="58" t="s">
        <v>263</v>
      </c>
      <c r="D11" s="27">
        <v>32.075602147919994</v>
      </c>
      <c r="E11" s="27">
        <v>29.028338766782149</v>
      </c>
      <c r="G11" s="1"/>
      <c r="H11" s="1"/>
      <c r="K11" s="1"/>
    </row>
    <row r="12" spans="1:11" x14ac:dyDescent="0.3">
      <c r="A12" s="17" t="s">
        <v>13</v>
      </c>
      <c r="C12" s="143" t="s">
        <v>264</v>
      </c>
      <c r="D12" s="143">
        <f>D11+D10+D9+D7+D6+D5</f>
        <v>2242.6681122404839</v>
      </c>
      <c r="E12" s="143">
        <f>E11+E10+E9+E7+E6+E5</f>
        <v>2385.4133308751179</v>
      </c>
      <c r="G12" s="1"/>
      <c r="H12" s="1"/>
    </row>
    <row r="13" spans="1:11" x14ac:dyDescent="0.3">
      <c r="A13" s="17" t="s">
        <v>1</v>
      </c>
      <c r="C13" s="102" t="s">
        <v>265</v>
      </c>
      <c r="D13" s="99">
        <f>D12-D8</f>
        <v>2226.8337572404839</v>
      </c>
      <c r="E13" s="99">
        <f>E12-E8</f>
        <v>2365.7473618050599</v>
      </c>
      <c r="G13" s="1"/>
      <c r="H13" s="1"/>
    </row>
    <row r="14" spans="1:11" x14ac:dyDescent="0.3">
      <c r="A14" s="17" t="s">
        <v>3</v>
      </c>
      <c r="C14" s="143" t="s">
        <v>266</v>
      </c>
      <c r="D14" s="143">
        <v>1027.8551592343401</v>
      </c>
      <c r="E14" s="142">
        <v>977.35368580449995</v>
      </c>
      <c r="G14" s="1"/>
      <c r="H14" s="1"/>
    </row>
    <row r="15" spans="1:11" x14ac:dyDescent="0.3">
      <c r="A15" s="17" t="s">
        <v>5</v>
      </c>
      <c r="C15" s="58" t="s">
        <v>521</v>
      </c>
      <c r="D15" s="27">
        <v>11.310401200000001</v>
      </c>
      <c r="E15" s="27">
        <v>13.000017287204624</v>
      </c>
      <c r="G15" s="1"/>
      <c r="H15" s="1"/>
    </row>
    <row r="16" spans="1:11" x14ac:dyDescent="0.3">
      <c r="A16" s="17" t="s">
        <v>7</v>
      </c>
      <c r="C16" s="153" t="s">
        <v>212</v>
      </c>
      <c r="D16" s="142">
        <v>630.98249012999986</v>
      </c>
      <c r="E16" s="142">
        <v>683.1436561667</v>
      </c>
      <c r="G16" s="1"/>
      <c r="H16" s="1"/>
    </row>
    <row r="17" spans="1:8" x14ac:dyDescent="0.3">
      <c r="A17" s="17" t="s">
        <v>9</v>
      </c>
      <c r="C17" s="102" t="s">
        <v>213</v>
      </c>
      <c r="D17" s="99">
        <v>29.718815500000002</v>
      </c>
      <c r="E17" s="27">
        <v>29.605256394409221</v>
      </c>
      <c r="G17" s="1"/>
      <c r="H17" s="1"/>
    </row>
    <row r="18" spans="1:8" x14ac:dyDescent="0.3">
      <c r="A18" s="119" t="s">
        <v>11</v>
      </c>
      <c r="C18" s="153" t="s">
        <v>214</v>
      </c>
      <c r="D18" s="142">
        <v>123.27921683193817</v>
      </c>
      <c r="E18" s="142">
        <v>134.06197745129998</v>
      </c>
      <c r="G18" s="1"/>
      <c r="H18" s="1"/>
    </row>
    <row r="19" spans="1:8" x14ac:dyDescent="0.3">
      <c r="A19" s="21" t="s">
        <v>148</v>
      </c>
      <c r="C19" s="58" t="s">
        <v>215</v>
      </c>
      <c r="D19" s="27">
        <v>56.847638256799996</v>
      </c>
      <c r="E19" s="27">
        <v>59.740710601900005</v>
      </c>
      <c r="G19" s="1"/>
      <c r="H19" s="1"/>
    </row>
    <row r="20" spans="1:8" x14ac:dyDescent="0.3">
      <c r="A20" s="122" t="s">
        <v>149</v>
      </c>
      <c r="C20" s="153" t="s">
        <v>216</v>
      </c>
      <c r="D20" s="142">
        <v>805.88404133000006</v>
      </c>
      <c r="E20" s="142">
        <v>877.19641695999997</v>
      </c>
      <c r="G20" s="1"/>
    </row>
    <row r="21" spans="1:8" x14ac:dyDescent="0.3">
      <c r="A21" s="21" t="s">
        <v>150</v>
      </c>
      <c r="C21" s="58" t="s">
        <v>218</v>
      </c>
      <c r="D21" s="27">
        <v>15.660601880099998</v>
      </c>
      <c r="E21" s="27">
        <v>20.841923300090002</v>
      </c>
      <c r="G21" s="1"/>
      <c r="H21" s="1"/>
    </row>
    <row r="22" spans="1:8" x14ac:dyDescent="0.3">
      <c r="A22" s="120"/>
      <c r="C22" s="143" t="s">
        <v>268</v>
      </c>
      <c r="D22" s="143">
        <f>D21+D20+D19+D18+D16+D15</f>
        <v>1643.964389628838</v>
      </c>
      <c r="E22" s="143">
        <f>E21+E20+E19+E18+E16+E15</f>
        <v>1787.9847017671946</v>
      </c>
      <c r="G22" s="1"/>
      <c r="H22" s="1"/>
    </row>
    <row r="23" spans="1:8" x14ac:dyDescent="0.3">
      <c r="A23" s="120"/>
      <c r="C23" s="102" t="s">
        <v>269</v>
      </c>
      <c r="D23" s="99">
        <f>D22-D17</f>
        <v>1614.2455741288381</v>
      </c>
      <c r="E23" s="99">
        <f>E22-E17</f>
        <v>1758.3794453727853</v>
      </c>
      <c r="G23" s="1"/>
      <c r="H23" s="1"/>
    </row>
    <row r="24" spans="1:8" x14ac:dyDescent="0.3">
      <c r="A24" s="120"/>
    </row>
    <row r="25" spans="1:8" x14ac:dyDescent="0.3">
      <c r="A25" s="120"/>
    </row>
    <row r="26" spans="1:8" x14ac:dyDescent="0.3">
      <c r="A26" s="120"/>
    </row>
    <row r="27" spans="1:8" x14ac:dyDescent="0.3">
      <c r="A27" s="120"/>
    </row>
    <row r="28" spans="1:8" x14ac:dyDescent="0.3">
      <c r="A28" s="120"/>
    </row>
    <row r="29" spans="1:8" x14ac:dyDescent="0.3">
      <c r="A29" s="120"/>
    </row>
    <row r="30" spans="1:8" x14ac:dyDescent="0.3">
      <c r="A30" s="120"/>
    </row>
    <row r="31" spans="1:8" x14ac:dyDescent="0.3">
      <c r="A31" s="120"/>
    </row>
    <row r="32" spans="1:8" x14ac:dyDescent="0.3">
      <c r="A32" s="120"/>
    </row>
    <row r="33" spans="1:1" x14ac:dyDescent="0.3">
      <c r="A33" s="120"/>
    </row>
    <row r="34" spans="1:1" x14ac:dyDescent="0.3">
      <c r="A34" s="120"/>
    </row>
  </sheetData>
  <hyperlinks>
    <hyperlink ref="A16" location="'Regional utveckling'!A1" display="Regional utveckling" xr:uid="{00000000-0004-0000-4500-000000000000}"/>
    <hyperlink ref="A15" location="'Läkemedel'!A1" display="Läkemedel" xr:uid="{00000000-0004-0000-4500-000001000000}"/>
    <hyperlink ref="A14" location="'Övrig hälso- och sjukvård'!A1" display="Övrig hälso- och sjukvård" xr:uid="{00000000-0004-0000-4500-000002000000}"/>
    <hyperlink ref="A13" location="'Tandvård'!A1" display="Tandvård" xr:uid="{00000000-0004-0000-4500-000003000000}"/>
    <hyperlink ref="A12" location="'Specialiserad psykiatrisk vård'!A1" display="Specialiserad psykiatrisk vård" xr:uid="{00000000-0004-0000-4500-000004000000}"/>
    <hyperlink ref="A11" location="'Specialiserad somatisk vård'!A1" display="Specialiserad somatisk vård" xr:uid="{00000000-0004-0000-4500-000005000000}"/>
    <hyperlink ref="A10" location="'Vårdcentraler'!A1" display="Vårdcentraler" xr:uid="{00000000-0004-0000-4500-000006000000}"/>
    <hyperlink ref="A9" location="'Primärvård'!A1" display="Primärvård" xr:uid="{00000000-0004-0000-4500-000007000000}"/>
    <hyperlink ref="A8" location="'Vårdplatser'!A1" display="Vårdplatser" xr:uid="{00000000-0004-0000-4500-000008000000}"/>
    <hyperlink ref="A7" location="'Hälso- och sjukvård'!A1" display="Hälso- och sjukvård" xr:uid="{00000000-0004-0000-4500-000009000000}"/>
    <hyperlink ref="A6" location="'Kostnader och intäkter'!A1" display="Kostnader för" xr:uid="{00000000-0004-0000-4500-00000A000000}"/>
    <hyperlink ref="A5" location="'Regionernas ekonomi'!A1" display="Regionernas ekonomi" xr:uid="{00000000-0004-0000-4500-00000B000000}"/>
    <hyperlink ref="A17" location="'Trafik och infrastruktur'!A1" display="Trafik och infrastruktur, samt allmän regional utveckling" xr:uid="{00000000-0004-0000-4500-00000C000000}"/>
    <hyperlink ref="A18" location="'Utbildning och kultur'!A1" display="Utbildning och kultur" xr:uid="{00000000-0004-0000-4500-00000D000000}"/>
    <hyperlink ref="A4" location="Innehåll!A1" display="Innehåll" xr:uid="{00000000-0004-0000-4500-00000E000000}"/>
    <hyperlink ref="A19" location="'Utbildning och kultur 1'!A1" display="Utbildning och kultur 1" xr:uid="{5EE3F60F-40EB-46A3-82CF-1C107ECACB19}"/>
    <hyperlink ref="A20" location="'Utbildning och kultur 2'!A1" display="Utbildning och kultur 2" xr:uid="{823EAF17-E0CC-411A-BCC0-BC9A8D22E478}"/>
    <hyperlink ref="A21" location="'Utbildning och kultur 3'!A1" display="Utbildning och kultur 3" xr:uid="{F864D540-90FE-4767-A6F9-254804F27040}"/>
  </hyperlink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72">
    <tabColor theme="9"/>
  </sheetPr>
  <dimension ref="A1:K29"/>
  <sheetViews>
    <sheetView showGridLines="0" showRowColHeaders="0" workbookViewId="0">
      <selection activeCell="A4" sqref="A4"/>
    </sheetView>
  </sheetViews>
  <sheetFormatPr defaultRowHeight="16.5" x14ac:dyDescent="0.3"/>
  <cols>
    <col min="1" max="1" width="59.5" customWidth="1"/>
    <col min="3" max="3" width="58.875" customWidth="1"/>
  </cols>
  <sheetData>
    <row r="1" spans="1:11" ht="35.25" x14ac:dyDescent="0.5">
      <c r="A1" s="3" t="s">
        <v>11</v>
      </c>
    </row>
    <row r="2" spans="1:11" s="61" customFormat="1" x14ac:dyDescent="0.3">
      <c r="A2" s="94"/>
      <c r="C2" s="4" t="s">
        <v>375</v>
      </c>
      <c r="D2"/>
      <c r="E2"/>
    </row>
    <row r="3" spans="1:11" x14ac:dyDescent="0.3">
      <c r="C3" s="42" t="s">
        <v>385</v>
      </c>
      <c r="D3" s="60"/>
      <c r="E3" s="60"/>
    </row>
    <row r="4" spans="1:11" x14ac:dyDescent="0.3">
      <c r="A4" s="16" t="s">
        <v>14</v>
      </c>
      <c r="C4" s="141" t="s">
        <v>271</v>
      </c>
      <c r="D4" s="141" t="s">
        <v>435</v>
      </c>
      <c r="E4" s="141" t="s">
        <v>487</v>
      </c>
    </row>
    <row r="5" spans="1:11" x14ac:dyDescent="0.3">
      <c r="A5" s="17" t="s">
        <v>0</v>
      </c>
      <c r="C5" s="58" t="s">
        <v>259</v>
      </c>
      <c r="D5" s="27">
        <v>478.29382965546023</v>
      </c>
      <c r="E5" s="27">
        <v>487.94125176290032</v>
      </c>
      <c r="G5" s="1"/>
      <c r="H5" s="1"/>
      <c r="K5" s="1"/>
    </row>
    <row r="6" spans="1:11" x14ac:dyDescent="0.3">
      <c r="A6" s="17" t="s">
        <v>2</v>
      </c>
      <c r="C6" s="153" t="s">
        <v>260</v>
      </c>
      <c r="D6" s="142">
        <v>214.7347006525309</v>
      </c>
      <c r="E6" s="142">
        <v>252.65832906790152</v>
      </c>
      <c r="G6" s="1"/>
      <c r="H6" s="1"/>
      <c r="K6" s="1"/>
    </row>
    <row r="7" spans="1:11" x14ac:dyDescent="0.3">
      <c r="A7" s="17" t="s">
        <v>4</v>
      </c>
      <c r="C7" s="58" t="s">
        <v>184</v>
      </c>
      <c r="D7" s="27">
        <v>47.696389979999992</v>
      </c>
      <c r="E7" s="27">
        <v>51.355820781901627</v>
      </c>
      <c r="G7" s="1"/>
      <c r="H7" s="1"/>
      <c r="K7" s="1"/>
    </row>
    <row r="8" spans="1:11" x14ac:dyDescent="0.3">
      <c r="A8" s="17" t="s">
        <v>6</v>
      </c>
      <c r="C8" s="175" t="s">
        <v>190</v>
      </c>
      <c r="D8" s="192">
        <v>1.2537399</v>
      </c>
      <c r="E8" s="142">
        <v>1.0000894994587919</v>
      </c>
      <c r="G8" s="1"/>
      <c r="H8" s="1"/>
      <c r="K8" s="1"/>
    </row>
    <row r="9" spans="1:11" x14ac:dyDescent="0.3">
      <c r="A9" s="17" t="s">
        <v>8</v>
      </c>
      <c r="C9" s="58" t="s">
        <v>185</v>
      </c>
      <c r="D9" s="27">
        <v>4233.6065414500008</v>
      </c>
      <c r="E9" s="27">
        <v>4353.1651897490792</v>
      </c>
      <c r="G9" s="1"/>
      <c r="H9" s="1"/>
      <c r="K9" s="1"/>
    </row>
    <row r="10" spans="1:11" x14ac:dyDescent="0.3">
      <c r="A10" s="17" t="s">
        <v>10</v>
      </c>
      <c r="C10" s="153" t="s">
        <v>261</v>
      </c>
      <c r="D10" s="142">
        <v>364.38278669288741</v>
      </c>
      <c r="E10" s="142">
        <v>365.74950246286301</v>
      </c>
      <c r="G10" s="1"/>
      <c r="H10" s="1"/>
      <c r="K10" s="1"/>
    </row>
    <row r="11" spans="1:11" x14ac:dyDescent="0.3">
      <c r="A11" s="17" t="s">
        <v>12</v>
      </c>
      <c r="C11" s="58" t="s">
        <v>263</v>
      </c>
      <c r="D11" s="27">
        <v>24.266341109999999</v>
      </c>
      <c r="E11" s="27">
        <v>26.116637840408419</v>
      </c>
      <c r="G11" s="1"/>
      <c r="H11" s="1"/>
      <c r="K11" s="1"/>
    </row>
    <row r="12" spans="1:11" x14ac:dyDescent="0.3">
      <c r="A12" s="17" t="s">
        <v>13</v>
      </c>
      <c r="C12" s="143" t="s">
        <v>264</v>
      </c>
      <c r="D12" s="143">
        <f>D11+D10+D9+D7+D6+D5</f>
        <v>5362.980589540879</v>
      </c>
      <c r="E12" s="143">
        <f>E11+E10+E9+E7+E6+E5</f>
        <v>5536.9867316650543</v>
      </c>
      <c r="G12" s="1"/>
      <c r="H12" s="1"/>
    </row>
    <row r="13" spans="1:11" x14ac:dyDescent="0.3">
      <c r="A13" s="17" t="s">
        <v>1</v>
      </c>
      <c r="C13" s="102" t="s">
        <v>265</v>
      </c>
      <c r="D13" s="99">
        <f>D12-D8</f>
        <v>5361.7268496408788</v>
      </c>
      <c r="E13" s="99">
        <f>E12-E8</f>
        <v>5535.9866421655952</v>
      </c>
      <c r="G13" s="1"/>
      <c r="H13" s="1"/>
    </row>
    <row r="14" spans="1:11" x14ac:dyDescent="0.3">
      <c r="A14" s="17" t="s">
        <v>3</v>
      </c>
      <c r="C14" s="143" t="s">
        <v>266</v>
      </c>
      <c r="D14" s="143">
        <v>3953.0768852020001</v>
      </c>
      <c r="E14" s="142">
        <v>4014.9716806478</v>
      </c>
      <c r="G14" s="1"/>
      <c r="H14" s="1"/>
    </row>
    <row r="15" spans="1:11" x14ac:dyDescent="0.3">
      <c r="A15" s="17" t="s">
        <v>5</v>
      </c>
      <c r="C15" s="58" t="s">
        <v>521</v>
      </c>
      <c r="D15" s="27">
        <v>2.0004770000000001</v>
      </c>
      <c r="E15" s="27">
        <v>3.000004432311937</v>
      </c>
      <c r="G15" s="1"/>
      <c r="H15" s="1"/>
    </row>
    <row r="16" spans="1:11" x14ac:dyDescent="0.3">
      <c r="A16" s="17" t="s">
        <v>7</v>
      </c>
      <c r="C16" s="153" t="s">
        <v>212</v>
      </c>
      <c r="D16" s="142">
        <v>42.003542419999995</v>
      </c>
      <c r="E16" s="142">
        <v>44.906885890020007</v>
      </c>
      <c r="G16" s="1"/>
      <c r="H16" s="1"/>
    </row>
    <row r="17" spans="1:8" x14ac:dyDescent="0.3">
      <c r="A17" s="17" t="s">
        <v>9</v>
      </c>
      <c r="C17" s="102" t="s">
        <v>213</v>
      </c>
      <c r="D17" s="99">
        <v>8.1235000000000002E-2</v>
      </c>
      <c r="E17" s="27">
        <v>2.2600000000000002E-2</v>
      </c>
      <c r="G17" s="1"/>
      <c r="H17" s="1"/>
    </row>
    <row r="18" spans="1:8" x14ac:dyDescent="0.3">
      <c r="A18" s="119" t="s">
        <v>11</v>
      </c>
      <c r="C18" s="153" t="s">
        <v>214</v>
      </c>
      <c r="D18" s="142">
        <v>22.47874701424</v>
      </c>
      <c r="E18" s="142">
        <v>22.165394084799999</v>
      </c>
      <c r="G18" s="1"/>
      <c r="H18" s="1"/>
    </row>
    <row r="19" spans="1:8" x14ac:dyDescent="0.3">
      <c r="A19" s="21" t="s">
        <v>148</v>
      </c>
      <c r="C19" s="58" t="s">
        <v>215</v>
      </c>
      <c r="D19" s="27">
        <v>25.320967659999997</v>
      </c>
      <c r="E19" s="27">
        <v>24.159977000144</v>
      </c>
      <c r="G19" s="1"/>
      <c r="H19" s="1"/>
    </row>
    <row r="20" spans="1:8" x14ac:dyDescent="0.3">
      <c r="A20" s="21" t="s">
        <v>149</v>
      </c>
      <c r="C20" s="153" t="s">
        <v>216</v>
      </c>
      <c r="D20" s="142">
        <v>1537.9810172400003</v>
      </c>
      <c r="E20" s="142">
        <v>1649.518190239</v>
      </c>
      <c r="G20" s="1"/>
      <c r="H20" s="1"/>
    </row>
    <row r="21" spans="1:8" x14ac:dyDescent="0.3">
      <c r="A21" s="122" t="s">
        <v>150</v>
      </c>
      <c r="C21" s="58" t="s">
        <v>218</v>
      </c>
      <c r="D21" s="27">
        <v>31.766498483180001</v>
      </c>
      <c r="E21" s="27">
        <v>38.094161585297996</v>
      </c>
      <c r="G21" s="1"/>
      <c r="H21" s="1"/>
    </row>
    <row r="22" spans="1:8" x14ac:dyDescent="0.3">
      <c r="A22" s="120"/>
      <c r="C22" s="143" t="s">
        <v>268</v>
      </c>
      <c r="D22" s="143">
        <f>D21+D20+D19+D18+D16+D15</f>
        <v>1661.5512498174203</v>
      </c>
      <c r="E22" s="143">
        <f>E21+E20+E19+E18+E16+E15</f>
        <v>1781.8446132315739</v>
      </c>
      <c r="G22" s="1"/>
      <c r="H22" s="1"/>
    </row>
    <row r="23" spans="1:8" x14ac:dyDescent="0.3">
      <c r="A23" s="120"/>
      <c r="C23" s="102" t="s">
        <v>269</v>
      </c>
      <c r="D23" s="99">
        <f>D22-D17</f>
        <v>1661.4700148174202</v>
      </c>
      <c r="E23" s="99">
        <f>E22-E17</f>
        <v>1781.8220132315739</v>
      </c>
      <c r="G23" s="1"/>
      <c r="H23" s="1"/>
    </row>
    <row r="24" spans="1:8" x14ac:dyDescent="0.3">
      <c r="A24" s="120"/>
    </row>
    <row r="25" spans="1:8" x14ac:dyDescent="0.3">
      <c r="A25" s="120"/>
    </row>
    <row r="26" spans="1:8" x14ac:dyDescent="0.3">
      <c r="A26" s="120"/>
    </row>
    <row r="27" spans="1:8" x14ac:dyDescent="0.3">
      <c r="A27" s="120"/>
    </row>
    <row r="28" spans="1:8" x14ac:dyDescent="0.3">
      <c r="A28" s="120"/>
    </row>
    <row r="29" spans="1:8" x14ac:dyDescent="0.3">
      <c r="A29" s="120"/>
    </row>
  </sheetData>
  <hyperlinks>
    <hyperlink ref="A16" location="'Regional utveckling'!A1" display="Regional utveckling" xr:uid="{00000000-0004-0000-4600-000000000000}"/>
    <hyperlink ref="A15" location="'Läkemedel'!A1" display="Läkemedel" xr:uid="{00000000-0004-0000-4600-000001000000}"/>
    <hyperlink ref="A14" location="'Övrig hälso- och sjukvård'!A1" display="Övrig hälso- och sjukvård" xr:uid="{00000000-0004-0000-4600-000002000000}"/>
    <hyperlink ref="A13" location="'Tandvård'!A1" display="Tandvård" xr:uid="{00000000-0004-0000-4600-000003000000}"/>
    <hyperlink ref="A12" location="'Specialiserad psykiatrisk vård'!A1" display="Specialiserad psykiatrisk vård" xr:uid="{00000000-0004-0000-4600-000004000000}"/>
    <hyperlink ref="A11" location="'Specialiserad somatisk vård'!A1" display="Specialiserad somatisk vård" xr:uid="{00000000-0004-0000-4600-000005000000}"/>
    <hyperlink ref="A10" location="'Vårdcentraler'!A1" display="Vårdcentraler" xr:uid="{00000000-0004-0000-4600-000006000000}"/>
    <hyperlink ref="A9" location="'Primärvård'!A1" display="Primärvård" xr:uid="{00000000-0004-0000-4600-000007000000}"/>
    <hyperlink ref="A8" location="'Vårdplatser'!A1" display="Vårdplatser" xr:uid="{00000000-0004-0000-4600-000008000000}"/>
    <hyperlink ref="A7" location="'Hälso- och sjukvård'!A1" display="Hälso- och sjukvård" xr:uid="{00000000-0004-0000-4600-000009000000}"/>
    <hyperlink ref="A5" location="'Regionernas ekonomi'!A1" display="Regionernas ekonomi" xr:uid="{00000000-0004-0000-4600-00000B000000}"/>
    <hyperlink ref="A17" location="'Trafik och infrastruktur'!A1" display="Trafik och infrastruktur, samt allmän regional utveckling" xr:uid="{00000000-0004-0000-4600-00000C000000}"/>
    <hyperlink ref="A18" location="'Utbildning och kultur'!A1" display="Utbildning och kultur" xr:uid="{00000000-0004-0000-4600-00000D000000}"/>
    <hyperlink ref="A4" location="Innehåll!A1" display="Innehåll" xr:uid="{00000000-0004-0000-4600-00000E000000}"/>
    <hyperlink ref="A6" location="'Kostnader och intäkter'!A1" display="Kostnader för" xr:uid="{91C7EB2F-E464-40E4-8E95-5E1EDFB60130}"/>
    <hyperlink ref="A19" location="'Utbildning och kultur 1'!A1" display="Utbildning och kultur 1" xr:uid="{B9C99449-B77A-42FF-913A-FB363917EC50}"/>
    <hyperlink ref="A20" location="'Utbildning och kultur 2'!A1" display="Utbildning och kultur 2" xr:uid="{71B2C963-E1DC-4C03-AB6F-522A8F250F1A}"/>
    <hyperlink ref="A21" location="'Utbildning och kultur 3'!A1" display="Utbildning och kultur 3" xr:uid="{FB0A7263-A215-4559-B596-F8F5592DE872}"/>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tabColor theme="9"/>
  </sheetPr>
  <dimension ref="A1:H138"/>
  <sheetViews>
    <sheetView showGridLines="0" showRowColHeaders="0" workbookViewId="0"/>
  </sheetViews>
  <sheetFormatPr defaultRowHeight="16.5" x14ac:dyDescent="0.3"/>
  <cols>
    <col min="1" max="1" width="59.5" customWidth="1"/>
    <col min="2" max="2" width="9" customWidth="1"/>
    <col min="3" max="3" width="34" customWidth="1"/>
    <col min="4" max="8" width="10.75" customWidth="1"/>
  </cols>
  <sheetData>
    <row r="1" spans="1:8" ht="35.25" x14ac:dyDescent="0.5">
      <c r="A1" s="3" t="s">
        <v>2</v>
      </c>
    </row>
    <row r="2" spans="1:8" x14ac:dyDescent="0.3">
      <c r="A2" s="94"/>
      <c r="C2" s="4" t="s">
        <v>496</v>
      </c>
    </row>
    <row r="3" spans="1:8" s="132" customFormat="1" ht="30" customHeight="1" x14ac:dyDescent="0.3">
      <c r="A3" s="16" t="s">
        <v>14</v>
      </c>
      <c r="C3" s="314" t="s">
        <v>227</v>
      </c>
      <c r="D3" s="312" t="s">
        <v>241</v>
      </c>
      <c r="E3" s="312" t="s">
        <v>228</v>
      </c>
      <c r="F3" s="312" t="s">
        <v>229</v>
      </c>
      <c r="G3" s="312" t="s">
        <v>230</v>
      </c>
      <c r="H3" s="312" t="s">
        <v>231</v>
      </c>
    </row>
    <row r="4" spans="1:8" s="132" customFormat="1" ht="30" customHeight="1" x14ac:dyDescent="0.3">
      <c r="A4" s="17" t="s">
        <v>0</v>
      </c>
      <c r="C4" s="315"/>
      <c r="D4" s="313"/>
      <c r="E4" s="313"/>
      <c r="F4" s="313"/>
      <c r="G4" s="313"/>
      <c r="H4" s="313"/>
    </row>
    <row r="5" spans="1:8" s="132" customFormat="1" x14ac:dyDescent="0.3">
      <c r="A5" s="17" t="s">
        <v>2</v>
      </c>
      <c r="C5" s="205" t="s">
        <v>491</v>
      </c>
      <c r="D5" s="206">
        <v>1385.912642792</v>
      </c>
      <c r="E5" s="207">
        <v>-1408.0607523244475</v>
      </c>
      <c r="F5" s="207">
        <v>-170.82833018774778</v>
      </c>
      <c r="G5" s="206">
        <v>14.864534608578188</v>
      </c>
      <c r="H5" s="206">
        <v>201.00266400000001</v>
      </c>
    </row>
    <row r="6" spans="1:8" s="132" customFormat="1" x14ac:dyDescent="0.3">
      <c r="A6" s="122" t="s">
        <v>156</v>
      </c>
      <c r="C6" s="208" t="s">
        <v>8</v>
      </c>
      <c r="D6" s="209">
        <v>53226.857786757835</v>
      </c>
      <c r="E6" s="210">
        <v>-64386.789800268511</v>
      </c>
      <c r="F6" s="210">
        <v>-29506.913804247193</v>
      </c>
      <c r="G6" s="209">
        <v>11819.043613271815</v>
      </c>
      <c r="H6" s="209">
        <v>19111.91416575</v>
      </c>
    </row>
    <row r="7" spans="1:8" s="132" customFormat="1" x14ac:dyDescent="0.3">
      <c r="A7" s="21" t="s">
        <v>157</v>
      </c>
      <c r="C7" s="205" t="s">
        <v>13</v>
      </c>
      <c r="D7" s="206">
        <v>26346.129799570688</v>
      </c>
      <c r="E7" s="207">
        <v>-27389.708447351743</v>
      </c>
      <c r="F7" s="207">
        <v>-11746.573279952983</v>
      </c>
      <c r="G7" s="206">
        <v>4176.6010578371151</v>
      </c>
      <c r="H7" s="206">
        <v>6958.7771126300004</v>
      </c>
    </row>
    <row r="8" spans="1:8" s="132" customFormat="1" x14ac:dyDescent="0.3">
      <c r="A8" s="21" t="s">
        <v>158</v>
      </c>
      <c r="C8" s="208" t="s">
        <v>12</v>
      </c>
      <c r="D8" s="209">
        <v>164318.88890282906</v>
      </c>
      <c r="E8" s="210">
        <v>-147802.04673526029</v>
      </c>
      <c r="F8" s="210">
        <v>-90760.141644048243</v>
      </c>
      <c r="G8" s="209">
        <v>26577.407981346001</v>
      </c>
      <c r="H8" s="209">
        <v>33602.759751580001</v>
      </c>
    </row>
    <row r="9" spans="1:8" s="132" customFormat="1" x14ac:dyDescent="0.3">
      <c r="A9" s="17" t="s">
        <v>4</v>
      </c>
      <c r="C9" s="205" t="s">
        <v>1</v>
      </c>
      <c r="D9" s="206">
        <v>7275.0541423283303</v>
      </c>
      <c r="E9" s="207">
        <v>-9763.0153288003803</v>
      </c>
      <c r="F9" s="207">
        <v>-3488.4414190016005</v>
      </c>
      <c r="G9" s="206">
        <v>3954.76711399332</v>
      </c>
      <c r="H9" s="206">
        <v>2041.4594352399999</v>
      </c>
    </row>
    <row r="10" spans="1:8" s="132" customFormat="1" x14ac:dyDescent="0.3">
      <c r="A10" s="17" t="s">
        <v>6</v>
      </c>
      <c r="C10" s="208" t="s">
        <v>3</v>
      </c>
      <c r="D10" s="209">
        <v>21899.156014743337</v>
      </c>
      <c r="E10" s="210">
        <v>-31606.035380463854</v>
      </c>
      <c r="F10" s="210">
        <v>-12047.041906553426</v>
      </c>
      <c r="G10" s="209">
        <v>12071.108023214651</v>
      </c>
      <c r="H10" s="209">
        <v>8942.3748545999988</v>
      </c>
    </row>
    <row r="11" spans="1:8" s="132" customFormat="1" x14ac:dyDescent="0.3">
      <c r="A11" s="17" t="s">
        <v>8</v>
      </c>
      <c r="C11" s="205" t="s">
        <v>276</v>
      </c>
      <c r="D11" s="206">
        <v>28339.103438561557</v>
      </c>
      <c r="E11" s="207">
        <v>-28118.103438561557</v>
      </c>
      <c r="F11" s="207">
        <v>0</v>
      </c>
      <c r="G11" s="211"/>
      <c r="H11" s="211"/>
    </row>
    <row r="12" spans="1:8" s="132" customFormat="1" x14ac:dyDescent="0.3">
      <c r="A12" s="17" t="s">
        <v>10</v>
      </c>
      <c r="C12" s="212" t="s">
        <v>233</v>
      </c>
      <c r="D12" s="212">
        <f>SUM(D5:D11)</f>
        <v>302791.10272758279</v>
      </c>
      <c r="E12" s="213">
        <f>((SUM(E5:E11))*-1)*-1</f>
        <v>-310473.75988303078</v>
      </c>
      <c r="F12" s="213">
        <f>((SUM(F5:F11))*-1)*-1</f>
        <v>-147719.94038399123</v>
      </c>
      <c r="G12" s="212">
        <f t="shared" ref="G12:H12" si="0">SUM(G5:G11)</f>
        <v>58613.792324271482</v>
      </c>
      <c r="H12" s="212">
        <f t="shared" si="0"/>
        <v>70858.287983799994</v>
      </c>
    </row>
    <row r="13" spans="1:8" s="132" customFormat="1" x14ac:dyDescent="0.3">
      <c r="A13" s="17" t="s">
        <v>12</v>
      </c>
      <c r="C13" s="205" t="s">
        <v>234</v>
      </c>
      <c r="D13" s="206">
        <v>977.35368580449995</v>
      </c>
      <c r="E13" s="207">
        <v>-2385.4133308751175</v>
      </c>
      <c r="F13" s="207">
        <v>-827.6371426228136</v>
      </c>
      <c r="G13" s="206">
        <v>1787.9847017671946</v>
      </c>
      <c r="H13" s="206">
        <v>446.71208495000002</v>
      </c>
    </row>
    <row r="14" spans="1:8" s="132" customFormat="1" x14ac:dyDescent="0.3">
      <c r="A14" s="17" t="s">
        <v>13</v>
      </c>
      <c r="C14" s="208" t="s">
        <v>235</v>
      </c>
      <c r="D14" s="209">
        <v>4014.9716806478</v>
      </c>
      <c r="E14" s="210">
        <v>-5536.9867316650534</v>
      </c>
      <c r="F14" s="210">
        <v>-1003.0580752658402</v>
      </c>
      <c r="G14" s="209">
        <v>1781.8446132315739</v>
      </c>
      <c r="H14" s="209">
        <v>742.22851132000005</v>
      </c>
    </row>
    <row r="15" spans="1:8" s="132" customFormat="1" x14ac:dyDescent="0.3">
      <c r="A15" s="17" t="s">
        <v>1</v>
      </c>
      <c r="C15" s="205" t="s">
        <v>236</v>
      </c>
      <c r="D15" s="206">
        <v>28414.88941548</v>
      </c>
      <c r="E15" s="207">
        <v>-39061.724112690448</v>
      </c>
      <c r="F15" s="207">
        <v>-1262.2390000783018</v>
      </c>
      <c r="G15" s="206">
        <v>10101.925239578881</v>
      </c>
      <c r="H15" s="206">
        <v>1803.5433609999998</v>
      </c>
    </row>
    <row r="16" spans="1:8" s="132" customFormat="1" x14ac:dyDescent="0.3">
      <c r="A16" s="17" t="s">
        <v>3</v>
      </c>
      <c r="C16" s="208" t="s">
        <v>237</v>
      </c>
      <c r="D16" s="209">
        <v>2163.8045074264073</v>
      </c>
      <c r="E16" s="210">
        <v>-2765.2278365473439</v>
      </c>
      <c r="F16" s="210">
        <v>-453.82218108515281</v>
      </c>
      <c r="G16" s="209">
        <v>829.50328618352114</v>
      </c>
      <c r="H16" s="209">
        <v>219.45920800000002</v>
      </c>
    </row>
    <row r="17" spans="1:8" s="132" customFormat="1" x14ac:dyDescent="0.3">
      <c r="A17" s="17" t="s">
        <v>5</v>
      </c>
      <c r="C17" s="205" t="s">
        <v>490</v>
      </c>
      <c r="D17" s="206">
        <v>306.82491746260001</v>
      </c>
      <c r="E17" s="207">
        <v>-310.17067750539422</v>
      </c>
      <c r="F17" s="207">
        <v>-28.721501640465579</v>
      </c>
      <c r="G17" s="206">
        <v>19.066826678448052</v>
      </c>
      <c r="H17" s="206">
        <v>8.0004340000000003</v>
      </c>
    </row>
    <row r="18" spans="1:8" s="132" customFormat="1" x14ac:dyDescent="0.3">
      <c r="A18" s="17" t="s">
        <v>7</v>
      </c>
      <c r="C18" s="212" t="s">
        <v>238</v>
      </c>
      <c r="D18" s="212">
        <f>SUM(D13:D17)</f>
        <v>35877.844206821312</v>
      </c>
      <c r="E18" s="213">
        <f>((SUM(E13:E17))*-1)*-1</f>
        <v>-50059.522689283367</v>
      </c>
      <c r="F18" s="213">
        <f>((SUM(F13:F17))*-1)*-1</f>
        <v>-3575.4779006925742</v>
      </c>
      <c r="G18" s="212">
        <f t="shared" ref="G18:H18" si="1">SUM(G13:G17)</f>
        <v>14520.324667439618</v>
      </c>
      <c r="H18" s="212">
        <f t="shared" si="1"/>
        <v>3219.94359927</v>
      </c>
    </row>
    <row r="19" spans="1:8" s="132" customFormat="1" x14ac:dyDescent="0.3">
      <c r="A19" s="17" t="s">
        <v>9</v>
      </c>
      <c r="C19" s="214" t="s">
        <v>239</v>
      </c>
      <c r="D19" s="215"/>
      <c r="E19" s="216">
        <v>-103096.15444395049</v>
      </c>
      <c r="F19" s="216">
        <v>-12578.747786022555</v>
      </c>
      <c r="G19" s="214">
        <v>26917.359292413414</v>
      </c>
      <c r="H19" s="214">
        <v>63598.968147029998</v>
      </c>
    </row>
    <row r="20" spans="1:8" s="132" customFormat="1" x14ac:dyDescent="0.25">
      <c r="A20" s="119" t="s">
        <v>11</v>
      </c>
      <c r="C20" s="212" t="s">
        <v>240</v>
      </c>
      <c r="D20" s="212">
        <v>7757.607</v>
      </c>
      <c r="E20" s="213">
        <v>0</v>
      </c>
      <c r="F20" s="213">
        <v>0</v>
      </c>
      <c r="G20" s="217"/>
      <c r="H20" s="217"/>
    </row>
    <row r="21" spans="1:8" s="132" customFormat="1" x14ac:dyDescent="0.3">
      <c r="A21" s="120"/>
      <c r="C21" s="214" t="s">
        <v>242</v>
      </c>
      <c r="D21" s="214">
        <v>5805.3904941599994</v>
      </c>
      <c r="E21" s="216">
        <v>-8089.9840758099999</v>
      </c>
      <c r="F21" s="216">
        <v>0</v>
      </c>
      <c r="G21" s="215"/>
      <c r="H21" s="214">
        <v>2284.59358165</v>
      </c>
    </row>
    <row r="22" spans="1:8" s="132" customFormat="1" x14ac:dyDescent="0.3">
      <c r="A22" s="120"/>
      <c r="C22" s="212" t="s">
        <v>247</v>
      </c>
      <c r="D22" s="212">
        <f>D21+D20+D19+D18+D12</f>
        <v>352231.94442856411</v>
      </c>
      <c r="E22" s="213">
        <f>(E21+E20+E19+E18+E12)*-1</f>
        <v>471719.42109207466</v>
      </c>
      <c r="F22" s="213">
        <f>(F21+F20+F19+F18+F12)*-1</f>
        <v>163874.16607070636</v>
      </c>
      <c r="G22" s="212">
        <f t="shared" ref="G22:H22" si="2">G21+G20+G19+G18+G12</f>
        <v>100051.47628412451</v>
      </c>
      <c r="H22" s="212">
        <f t="shared" si="2"/>
        <v>139961.79331174999</v>
      </c>
    </row>
    <row r="23" spans="1:8" s="132" customFormat="1" x14ac:dyDescent="0.3">
      <c r="A23" s="120"/>
      <c r="C23" s="214" t="s">
        <v>243</v>
      </c>
      <c r="D23" s="215"/>
      <c r="E23" s="207">
        <f>(SUM(E24:E27))*-1</f>
        <v>5363</v>
      </c>
      <c r="F23" s="207">
        <v>0</v>
      </c>
      <c r="G23" s="214">
        <f t="shared" ref="G23" si="3">SUM(G24:G27)</f>
        <v>377126</v>
      </c>
      <c r="H23" s="215"/>
    </row>
    <row r="24" spans="1:8" s="132" customFormat="1" x14ac:dyDescent="0.3">
      <c r="A24" s="120"/>
      <c r="C24" s="208" t="s">
        <v>244</v>
      </c>
      <c r="D24" s="218"/>
      <c r="E24" s="210">
        <v>-5363</v>
      </c>
      <c r="F24" s="210">
        <v>0</v>
      </c>
      <c r="G24" s="209">
        <v>13305</v>
      </c>
      <c r="H24" s="218"/>
    </row>
    <row r="25" spans="1:8" s="132" customFormat="1" x14ac:dyDescent="0.3">
      <c r="A25" s="120"/>
      <c r="C25" s="205" t="s">
        <v>164</v>
      </c>
      <c r="D25" s="211"/>
      <c r="E25" s="207">
        <v>0</v>
      </c>
      <c r="F25" s="207">
        <v>0</v>
      </c>
      <c r="G25" s="206">
        <v>75544</v>
      </c>
      <c r="H25" s="211"/>
    </row>
    <row r="26" spans="1:8" s="132" customFormat="1" x14ac:dyDescent="0.3">
      <c r="A26" s="120"/>
      <c r="C26" s="208" t="s">
        <v>163</v>
      </c>
      <c r="D26" s="218"/>
      <c r="E26" s="210">
        <v>0</v>
      </c>
      <c r="F26" s="210">
        <v>0</v>
      </c>
      <c r="G26" s="209">
        <v>288277</v>
      </c>
      <c r="H26" s="218"/>
    </row>
    <row r="27" spans="1:8" s="132" customFormat="1" x14ac:dyDescent="0.3">
      <c r="A27" s="120"/>
      <c r="C27" s="205" t="s">
        <v>245</v>
      </c>
      <c r="D27" s="211"/>
      <c r="E27" s="207">
        <v>0</v>
      </c>
      <c r="F27" s="207">
        <v>0</v>
      </c>
      <c r="G27" s="206">
        <v>0</v>
      </c>
      <c r="H27" s="211"/>
    </row>
    <row r="28" spans="1:8" s="132" customFormat="1" x14ac:dyDescent="0.3">
      <c r="A28" s="120"/>
      <c r="C28" s="219" t="s">
        <v>248</v>
      </c>
      <c r="D28" s="133"/>
      <c r="E28" s="133"/>
      <c r="F28" s="133"/>
      <c r="G28" s="133"/>
      <c r="H28" s="133"/>
    </row>
    <row r="29" spans="1:8" s="132" customFormat="1" ht="14.25" x14ac:dyDescent="0.25"/>
    <row r="30" spans="1:8" s="132" customFormat="1" ht="14.25" x14ac:dyDescent="0.25"/>
    <row r="31" spans="1:8" s="132" customFormat="1" ht="14.25" x14ac:dyDescent="0.25"/>
    <row r="32" spans="1:8" s="132" customFormat="1" ht="14.25" x14ac:dyDescent="0.25"/>
    <row r="33" s="132" customFormat="1" ht="14.25" x14ac:dyDescent="0.25"/>
    <row r="34" s="132" customFormat="1" ht="14.25" x14ac:dyDescent="0.25"/>
    <row r="35" s="132" customFormat="1" ht="14.25" x14ac:dyDescent="0.25"/>
    <row r="36" s="132" customFormat="1" ht="14.25" x14ac:dyDescent="0.25"/>
    <row r="37" s="132" customFormat="1" ht="14.25" x14ac:dyDescent="0.25"/>
    <row r="38" s="132" customFormat="1" ht="14.25" x14ac:dyDescent="0.25"/>
    <row r="39" s="132" customFormat="1" ht="14.25" x14ac:dyDescent="0.25"/>
    <row r="40" s="132" customFormat="1" ht="14.25" x14ac:dyDescent="0.25"/>
    <row r="41" s="132" customFormat="1" ht="14.25" x14ac:dyDescent="0.25"/>
    <row r="42" s="132" customFormat="1" ht="14.25" x14ac:dyDescent="0.25"/>
    <row r="43" s="132" customFormat="1" ht="14.25" x14ac:dyDescent="0.25"/>
    <row r="44" s="132" customFormat="1" ht="14.25" x14ac:dyDescent="0.25"/>
    <row r="45" s="132" customFormat="1" ht="14.25" x14ac:dyDescent="0.25"/>
    <row r="46" s="132" customFormat="1" ht="14.25" x14ac:dyDescent="0.25"/>
    <row r="47" s="132" customFormat="1" ht="14.25" x14ac:dyDescent="0.25"/>
    <row r="48" s="132" customFormat="1" ht="14.25" x14ac:dyDescent="0.25"/>
    <row r="49" s="132" customFormat="1" ht="14.25" x14ac:dyDescent="0.25"/>
    <row r="50" s="132" customFormat="1" ht="14.25" x14ac:dyDescent="0.25"/>
    <row r="51" s="132" customFormat="1" ht="14.25" x14ac:dyDescent="0.25"/>
    <row r="52" s="132" customFormat="1" ht="14.25" x14ac:dyDescent="0.25"/>
    <row r="53" s="132" customFormat="1" ht="14.25" x14ac:dyDescent="0.25"/>
    <row r="54" s="132" customFormat="1" ht="14.25" x14ac:dyDescent="0.25"/>
    <row r="55" s="132" customFormat="1" ht="14.25" x14ac:dyDescent="0.25"/>
    <row r="56" s="132" customFormat="1" ht="14.25" x14ac:dyDescent="0.25"/>
    <row r="57" s="132" customFormat="1" ht="14.25" x14ac:dyDescent="0.25"/>
    <row r="58" s="132" customFormat="1" ht="14.25" x14ac:dyDescent="0.25"/>
    <row r="59" s="132" customFormat="1" ht="14.25" x14ac:dyDescent="0.25"/>
    <row r="60" s="132" customFormat="1" ht="14.25" x14ac:dyDescent="0.25"/>
    <row r="61" s="132" customFormat="1" ht="14.25" x14ac:dyDescent="0.25"/>
    <row r="62" s="132" customFormat="1" ht="14.25" x14ac:dyDescent="0.25"/>
    <row r="63" s="132" customFormat="1" ht="14.25" x14ac:dyDescent="0.25"/>
    <row r="64" s="132" customFormat="1" ht="14.25" x14ac:dyDescent="0.25"/>
    <row r="65" s="132" customFormat="1" ht="14.25" x14ac:dyDescent="0.25"/>
    <row r="66" s="132" customFormat="1" ht="14.25" x14ac:dyDescent="0.25"/>
    <row r="67" s="132" customFormat="1" ht="14.25" x14ac:dyDescent="0.25"/>
    <row r="68" s="132" customFormat="1" ht="14.25" x14ac:dyDescent="0.25"/>
    <row r="69" s="132" customFormat="1" ht="14.25" x14ac:dyDescent="0.25"/>
    <row r="70" s="132" customFormat="1" ht="14.25" x14ac:dyDescent="0.25"/>
    <row r="71" s="132" customFormat="1" ht="14.25" x14ac:dyDescent="0.25"/>
    <row r="72" s="132" customFormat="1" ht="14.25" x14ac:dyDescent="0.25"/>
    <row r="73" s="132" customFormat="1" ht="14.25" x14ac:dyDescent="0.25"/>
    <row r="74" s="132" customFormat="1" ht="14.25" x14ac:dyDescent="0.25"/>
    <row r="75" s="132" customFormat="1" ht="14.25" x14ac:dyDescent="0.25"/>
    <row r="76" s="132" customFormat="1" ht="14.25" x14ac:dyDescent="0.25"/>
    <row r="77" s="132" customFormat="1" ht="14.25" x14ac:dyDescent="0.25"/>
    <row r="78" s="132" customFormat="1" ht="14.25" x14ac:dyDescent="0.25"/>
    <row r="79" s="132" customFormat="1" ht="14.25" x14ac:dyDescent="0.25"/>
    <row r="80" s="132" customFormat="1" ht="14.25" x14ac:dyDescent="0.25"/>
    <row r="81" s="132" customFormat="1" ht="14.25" x14ac:dyDescent="0.25"/>
    <row r="82" s="132" customFormat="1" ht="14.25" x14ac:dyDescent="0.25"/>
    <row r="83" s="132" customFormat="1" ht="14.25" x14ac:dyDescent="0.25"/>
    <row r="84" s="132" customFormat="1" ht="14.25" x14ac:dyDescent="0.25"/>
    <row r="85" s="132" customFormat="1" ht="14.25" x14ac:dyDescent="0.25"/>
    <row r="86" s="132" customFormat="1" ht="14.25" x14ac:dyDescent="0.25"/>
    <row r="87" s="132" customFormat="1" ht="14.25" x14ac:dyDescent="0.25"/>
    <row r="88" s="132" customFormat="1" ht="14.25" x14ac:dyDescent="0.25"/>
    <row r="89" s="132" customFormat="1" ht="14.25" x14ac:dyDescent="0.25"/>
    <row r="90" s="132" customFormat="1" ht="14.25" x14ac:dyDescent="0.25"/>
    <row r="91" s="132" customFormat="1" ht="14.25" x14ac:dyDescent="0.25"/>
    <row r="92" s="132" customFormat="1" ht="14.25" x14ac:dyDescent="0.25"/>
    <row r="93" s="132" customFormat="1" ht="14.25" x14ac:dyDescent="0.25"/>
    <row r="94" s="132" customFormat="1" ht="14.25" x14ac:dyDescent="0.25"/>
    <row r="95" s="132" customFormat="1" ht="14.25" x14ac:dyDescent="0.25"/>
    <row r="96" s="132" customFormat="1" ht="14.25" x14ac:dyDescent="0.25"/>
    <row r="97" s="132" customFormat="1" ht="14.25" x14ac:dyDescent="0.25"/>
    <row r="98" s="132" customFormat="1" ht="14.25" x14ac:dyDescent="0.25"/>
    <row r="99" s="132" customFormat="1" ht="14.25" x14ac:dyDescent="0.25"/>
    <row r="100" s="132" customFormat="1" ht="14.25" x14ac:dyDescent="0.25"/>
    <row r="101" s="132" customFormat="1" ht="14.25" x14ac:dyDescent="0.25"/>
    <row r="102" s="132" customFormat="1" ht="14.25" x14ac:dyDescent="0.25"/>
    <row r="103" s="132" customFormat="1" ht="14.25" x14ac:dyDescent="0.25"/>
    <row r="104" s="132" customFormat="1" ht="14.25" x14ac:dyDescent="0.25"/>
    <row r="105" s="132" customFormat="1" ht="14.25" x14ac:dyDescent="0.25"/>
    <row r="106" s="132" customFormat="1" ht="14.25" x14ac:dyDescent="0.25"/>
    <row r="107" s="132" customFormat="1" ht="14.25" x14ac:dyDescent="0.25"/>
    <row r="108" s="132" customFormat="1" ht="14.25" x14ac:dyDescent="0.25"/>
    <row r="109" s="132" customFormat="1" ht="14.25" x14ac:dyDescent="0.25"/>
    <row r="110" s="132" customFormat="1" ht="14.25" x14ac:dyDescent="0.25"/>
    <row r="111" s="132" customFormat="1" ht="14.25" x14ac:dyDescent="0.25"/>
    <row r="112" s="132" customFormat="1" ht="14.25" x14ac:dyDescent="0.25"/>
    <row r="113" s="132" customFormat="1" ht="14.25" x14ac:dyDescent="0.25"/>
    <row r="114" s="132" customFormat="1" ht="14.25" x14ac:dyDescent="0.25"/>
    <row r="115" s="132" customFormat="1" ht="14.25" x14ac:dyDescent="0.25"/>
    <row r="116" s="132" customFormat="1" ht="14.25" x14ac:dyDescent="0.25"/>
    <row r="117" s="132" customFormat="1" ht="14.25" x14ac:dyDescent="0.25"/>
    <row r="118" s="132" customFormat="1" ht="14.25" x14ac:dyDescent="0.25"/>
    <row r="119" s="132" customFormat="1" ht="14.25" x14ac:dyDescent="0.25"/>
    <row r="120" s="132" customFormat="1" ht="14.25" x14ac:dyDescent="0.25"/>
    <row r="121" s="132" customFormat="1" ht="14.25" x14ac:dyDescent="0.25"/>
    <row r="122" s="132" customFormat="1" ht="14.25" x14ac:dyDescent="0.25"/>
    <row r="123" s="132" customFormat="1" ht="14.25" x14ac:dyDescent="0.25"/>
    <row r="124" s="132" customFormat="1" ht="14.25" x14ac:dyDescent="0.25"/>
    <row r="125" s="132" customFormat="1" ht="14.25" x14ac:dyDescent="0.25"/>
    <row r="126" s="132" customFormat="1" ht="14.25" x14ac:dyDescent="0.25"/>
    <row r="127" s="132" customFormat="1" ht="14.25" x14ac:dyDescent="0.25"/>
    <row r="128" s="132" customFormat="1" ht="14.25" x14ac:dyDescent="0.25"/>
    <row r="129" s="132" customFormat="1" ht="14.25" x14ac:dyDescent="0.25"/>
    <row r="130" s="132" customFormat="1" ht="14.25" x14ac:dyDescent="0.25"/>
    <row r="131" s="132" customFormat="1" ht="14.25" x14ac:dyDescent="0.25"/>
    <row r="132" s="132" customFormat="1" ht="14.25" x14ac:dyDescent="0.25"/>
    <row r="133" s="132" customFormat="1" ht="14.25" x14ac:dyDescent="0.25"/>
    <row r="134" s="132" customFormat="1" ht="14.25" x14ac:dyDescent="0.25"/>
    <row r="135" s="132" customFormat="1" ht="14.25" x14ac:dyDescent="0.25"/>
    <row r="136" s="132" customFormat="1" ht="14.25" x14ac:dyDescent="0.25"/>
    <row r="137" s="132" customFormat="1" ht="14.25" x14ac:dyDescent="0.25"/>
    <row r="138" s="132" customFormat="1" ht="14.25" x14ac:dyDescent="0.25"/>
  </sheetData>
  <mergeCells count="6">
    <mergeCell ref="H3:H4"/>
    <mergeCell ref="C3:C4"/>
    <mergeCell ref="D3:D4"/>
    <mergeCell ref="E3:E4"/>
    <mergeCell ref="F3:F4"/>
    <mergeCell ref="G3:G4"/>
  </mergeCells>
  <hyperlinks>
    <hyperlink ref="A18" location="'Regional utveckling'!A1" display="Regional utveckling" xr:uid="{00000000-0004-0000-0700-000000000000}"/>
    <hyperlink ref="A17" location="'Läkemedel'!A1" display="Läkemedel" xr:uid="{00000000-0004-0000-0700-000001000000}"/>
    <hyperlink ref="A16" location="'Övrig hälso- och sjukvård'!A1" display="Övrig hälso- och sjukvård" xr:uid="{00000000-0004-0000-0700-000002000000}"/>
    <hyperlink ref="A15" location="'Tandvård'!A1" display="Tandvård" xr:uid="{00000000-0004-0000-0700-000003000000}"/>
    <hyperlink ref="A14" location="'Specialiserad psykiatrisk vård'!A1" display="Specialiserad psykiatrisk vård" xr:uid="{00000000-0004-0000-0700-000004000000}"/>
    <hyperlink ref="A13" location="'Specialiserad somatisk vård'!A1" display="Specialiserad somatisk vård" xr:uid="{00000000-0004-0000-0700-000005000000}"/>
    <hyperlink ref="A12" location="'Vårdcentraler'!A1" display="Vårdcentraler" xr:uid="{00000000-0004-0000-0700-000006000000}"/>
    <hyperlink ref="A11" location="'Primärvård'!A1" display="Primärvård" xr:uid="{00000000-0004-0000-0700-000007000000}"/>
    <hyperlink ref="A10" location="'Vårdplatser'!A1" display="Vårdplatser" xr:uid="{00000000-0004-0000-0700-000008000000}"/>
    <hyperlink ref="A9" location="'Hälso- och sjukvård'!A1" display="Hälso- och sjukvård" xr:uid="{00000000-0004-0000-0700-000009000000}"/>
    <hyperlink ref="A4" location="'Regionernas ekonomi'!A1" display="Regionernas ekonomi" xr:uid="{00000000-0004-0000-0700-00000B000000}"/>
    <hyperlink ref="A19" location="'Trafik och infrastruktur'!A1" display="Trafik och infrastruktur, samt allmän regional utveckling" xr:uid="{00000000-0004-0000-0700-00000C000000}"/>
    <hyperlink ref="A20" location="'Utbildning och kultur'!A1" display="Utbildning och kultur" xr:uid="{00000000-0004-0000-0700-00000D000000}"/>
    <hyperlink ref="A3" location="Innehåll!A1" display="Innehåll" xr:uid="{00000000-0004-0000-0700-00000E000000}"/>
    <hyperlink ref="A5" location="'Kostnader och intäkter'!A1" display="Kostnader för hälso- och sjukvård respektive regional utveckling" xr:uid="{200F7B09-352F-4DB0-906D-8205DDE2A549}"/>
    <hyperlink ref="A6" location="'Kostnader och intäkter 1'!A1" display="Kostnader och intäkter" xr:uid="{E57C135D-E952-4ACA-ABDC-DD40CC9568E9}"/>
    <hyperlink ref="A7" location="'Kostnader och intäkter 2'!A1" display="Nettokostnad per område " xr:uid="{D16C1CA3-DFAC-4AF1-9EEA-B2DFBBE4DFD4}"/>
    <hyperlink ref="A8" location="'Kostnader och intäkter 3'!A1" display="Nettokostnad per invånare för hälso- och sjukvård samt regional utveckling " xr:uid="{D4C3EAEF-934B-4292-A0F8-AF2B73960D39}"/>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tabColor theme="9"/>
  </sheetPr>
  <dimension ref="A1:R69"/>
  <sheetViews>
    <sheetView showGridLines="0" showRowColHeaders="0" workbookViewId="0">
      <selection activeCell="H13" sqref="H13"/>
    </sheetView>
  </sheetViews>
  <sheetFormatPr defaultRowHeight="16.5" x14ac:dyDescent="0.3"/>
  <cols>
    <col min="1" max="1" width="59.5" customWidth="1"/>
    <col min="3" max="3" width="47.5" customWidth="1"/>
    <col min="4" max="4" width="13.875" customWidth="1"/>
    <col min="17" max="17" width="12.625" customWidth="1"/>
    <col min="18" max="18" width="26" customWidth="1"/>
  </cols>
  <sheetData>
    <row r="1" spans="1:3" ht="35.25" x14ac:dyDescent="0.5">
      <c r="A1" s="3" t="s">
        <v>2</v>
      </c>
    </row>
    <row r="2" spans="1:3" x14ac:dyDescent="0.3">
      <c r="A2" s="94"/>
      <c r="C2" s="4" t="s">
        <v>506</v>
      </c>
    </row>
    <row r="3" spans="1:3" x14ac:dyDescent="0.3">
      <c r="A3" s="94"/>
      <c r="C3" s="42" t="s">
        <v>429</v>
      </c>
    </row>
    <row r="4" spans="1:3" x14ac:dyDescent="0.3">
      <c r="A4" s="16" t="s">
        <v>14</v>
      </c>
    </row>
    <row r="5" spans="1:3" x14ac:dyDescent="0.3">
      <c r="A5" s="17" t="s">
        <v>0</v>
      </c>
    </row>
    <row r="6" spans="1:3" x14ac:dyDescent="0.3">
      <c r="A6" s="17" t="s">
        <v>2</v>
      </c>
    </row>
    <row r="7" spans="1:3" x14ac:dyDescent="0.3">
      <c r="A7" s="21" t="s">
        <v>156</v>
      </c>
    </row>
    <row r="8" spans="1:3" x14ac:dyDescent="0.3">
      <c r="A8" s="122" t="s">
        <v>157</v>
      </c>
    </row>
    <row r="9" spans="1:3" x14ac:dyDescent="0.3">
      <c r="A9" s="21" t="s">
        <v>158</v>
      </c>
    </row>
    <row r="10" spans="1:3" x14ac:dyDescent="0.3">
      <c r="A10" s="17" t="s">
        <v>4</v>
      </c>
    </row>
    <row r="11" spans="1:3" x14ac:dyDescent="0.3">
      <c r="A11" s="17" t="s">
        <v>6</v>
      </c>
    </row>
    <row r="12" spans="1:3" x14ac:dyDescent="0.3">
      <c r="A12" s="17" t="s">
        <v>8</v>
      </c>
    </row>
    <row r="13" spans="1:3" x14ac:dyDescent="0.3">
      <c r="A13" s="17" t="s">
        <v>10</v>
      </c>
    </row>
    <row r="14" spans="1:3" x14ac:dyDescent="0.3">
      <c r="A14" s="17" t="s">
        <v>12</v>
      </c>
    </row>
    <row r="15" spans="1:3" x14ac:dyDescent="0.3">
      <c r="A15" s="17" t="s">
        <v>13</v>
      </c>
    </row>
    <row r="16" spans="1:3" x14ac:dyDescent="0.3">
      <c r="A16" s="17" t="s">
        <v>1</v>
      </c>
    </row>
    <row r="17" spans="1:18" x14ac:dyDescent="0.3">
      <c r="A17" s="17" t="s">
        <v>3</v>
      </c>
    </row>
    <row r="18" spans="1:18" x14ac:dyDescent="0.3">
      <c r="A18" s="17" t="s">
        <v>5</v>
      </c>
    </row>
    <row r="19" spans="1:18" x14ac:dyDescent="0.3">
      <c r="A19" s="17" t="s">
        <v>7</v>
      </c>
    </row>
    <row r="20" spans="1:18" x14ac:dyDescent="0.3">
      <c r="A20" s="17" t="s">
        <v>9</v>
      </c>
    </row>
    <row r="21" spans="1:18" x14ac:dyDescent="0.3">
      <c r="A21" s="119" t="s">
        <v>11</v>
      </c>
    </row>
    <row r="22" spans="1:18" x14ac:dyDescent="0.3">
      <c r="A22" s="120"/>
    </row>
    <row r="23" spans="1:18" x14ac:dyDescent="0.3">
      <c r="A23" s="120"/>
    </row>
    <row r="24" spans="1:18" x14ac:dyDescent="0.3">
      <c r="A24" s="120"/>
    </row>
    <row r="25" spans="1:18" x14ac:dyDescent="0.3">
      <c r="A25" s="120"/>
      <c r="C25" s="281" t="s">
        <v>169</v>
      </c>
      <c r="N25" s="53"/>
    </row>
    <row r="26" spans="1:18" x14ac:dyDescent="0.3">
      <c r="A26" s="120"/>
      <c r="C26" s="141" t="s">
        <v>227</v>
      </c>
      <c r="D26" s="141" t="s">
        <v>79</v>
      </c>
      <c r="E26" s="141" t="s">
        <v>80</v>
      </c>
      <c r="F26" s="141" t="s">
        <v>81</v>
      </c>
      <c r="G26" s="141" t="s">
        <v>82</v>
      </c>
      <c r="H26" s="141" t="s">
        <v>61</v>
      </c>
      <c r="I26" s="141" t="s">
        <v>62</v>
      </c>
      <c r="J26" s="141" t="s">
        <v>63</v>
      </c>
      <c r="K26" s="141" t="s">
        <v>64</v>
      </c>
      <c r="L26" s="141" t="s">
        <v>65</v>
      </c>
      <c r="M26" s="141" t="s">
        <v>66</v>
      </c>
      <c r="N26" s="141" t="s">
        <v>435</v>
      </c>
      <c r="O26" s="141" t="s">
        <v>487</v>
      </c>
    </row>
    <row r="27" spans="1:18" x14ac:dyDescent="0.3">
      <c r="A27" s="120"/>
      <c r="C27" s="27" t="s">
        <v>254</v>
      </c>
      <c r="D27" s="27">
        <f>D45+D46</f>
        <v>16179.826000000001</v>
      </c>
      <c r="E27" s="27">
        <f t="shared" ref="E27:O27" si="0">E45+E46</f>
        <v>17260.143</v>
      </c>
      <c r="F27" s="27">
        <f t="shared" si="0"/>
        <v>17887.997796923482</v>
      </c>
      <c r="G27" s="27">
        <f t="shared" si="0"/>
        <v>18412.623999999996</v>
      </c>
      <c r="H27" s="27">
        <f t="shared" si="0"/>
        <v>19241.674865694848</v>
      </c>
      <c r="I27" s="27">
        <f t="shared" si="0"/>
        <v>21535</v>
      </c>
      <c r="J27" s="27">
        <f t="shared" si="0"/>
        <v>22228</v>
      </c>
      <c r="K27" s="27">
        <f t="shared" si="0"/>
        <v>24152.449417670967</v>
      </c>
      <c r="L27" s="27">
        <f t="shared" si="0"/>
        <v>24225.042125604385</v>
      </c>
      <c r="M27" s="27">
        <f t="shared" si="0"/>
        <v>24773.23409807407</v>
      </c>
      <c r="N27" s="27">
        <f t="shared" si="0"/>
        <v>22864.4724590515</v>
      </c>
      <c r="O27" s="27">
        <f t="shared" si="0"/>
        <v>23042.068657535339</v>
      </c>
      <c r="Q27" s="50"/>
      <c r="R27" s="103"/>
    </row>
    <row r="28" spans="1:18" x14ac:dyDescent="0.3">
      <c r="A28" s="120"/>
      <c r="C28" s="153" t="s">
        <v>8</v>
      </c>
      <c r="D28" s="153">
        <v>34277.064133562155</v>
      </c>
      <c r="E28" s="153">
        <v>35304.570999999996</v>
      </c>
      <c r="F28" s="153">
        <v>37240.703276788598</v>
      </c>
      <c r="G28" s="153">
        <v>38421.591999999982</v>
      </c>
      <c r="H28" s="153">
        <v>39205.401203424037</v>
      </c>
      <c r="I28" s="153">
        <v>41454</v>
      </c>
      <c r="J28" s="153">
        <v>42468</v>
      </c>
      <c r="K28" s="153">
        <v>45082.235348038135</v>
      </c>
      <c r="L28" s="153">
        <v>47610.570450530548</v>
      </c>
      <c r="M28" s="153">
        <v>49450.726481442493</v>
      </c>
      <c r="N28" s="142">
        <v>50255.509463032933</v>
      </c>
      <c r="O28" s="142">
        <v>52927.857786757835</v>
      </c>
      <c r="Q28" s="50"/>
      <c r="R28" s="103"/>
    </row>
    <row r="29" spans="1:18" x14ac:dyDescent="0.3">
      <c r="A29" s="120"/>
      <c r="C29" s="58" t="s">
        <v>250</v>
      </c>
      <c r="D29" s="58">
        <v>8526.1550000000007</v>
      </c>
      <c r="E29" s="58">
        <v>7915.4960000000001</v>
      </c>
      <c r="F29" s="58">
        <v>7951.3094276694728</v>
      </c>
      <c r="G29" s="58">
        <v>8852.1410000000014</v>
      </c>
      <c r="H29" s="58">
        <v>8368.6362936121077</v>
      </c>
      <c r="I29" s="58">
        <v>8344</v>
      </c>
      <c r="J29" s="58">
        <v>8081</v>
      </c>
      <c r="K29" s="58">
        <v>8352.4071369922112</v>
      </c>
      <c r="L29" s="58">
        <v>8731.8468925140005</v>
      </c>
      <c r="M29" s="58">
        <v>8733.1542498360013</v>
      </c>
      <c r="N29" s="27">
        <v>9563.6023729700009</v>
      </c>
      <c r="O29" s="27">
        <v>10023.7831570568</v>
      </c>
      <c r="Q29" s="50"/>
      <c r="R29" s="103"/>
    </row>
    <row r="30" spans="1:18" x14ac:dyDescent="0.3">
      <c r="A30" s="120"/>
      <c r="C30" s="153" t="s">
        <v>252</v>
      </c>
      <c r="D30" s="153">
        <v>9505.5539999999983</v>
      </c>
      <c r="E30" s="153">
        <v>10768.799000000001</v>
      </c>
      <c r="F30" s="153">
        <v>11151.990416266695</v>
      </c>
      <c r="G30" s="153">
        <v>11980.867000000006</v>
      </c>
      <c r="H30" s="153">
        <v>12112.234407380276</v>
      </c>
      <c r="I30" s="153">
        <v>12768</v>
      </c>
      <c r="J30" s="153">
        <v>13577</v>
      </c>
      <c r="K30" s="153">
        <v>14127.601355417897</v>
      </c>
      <c r="L30" s="153">
        <v>14441.01282901521</v>
      </c>
      <c r="M30" s="153">
        <v>15277.656835267207</v>
      </c>
      <c r="N30" s="142">
        <v>14767.039563917529</v>
      </c>
      <c r="O30" s="142">
        <v>16146.34664251389</v>
      </c>
      <c r="Q30" s="50"/>
      <c r="R30" s="103"/>
    </row>
    <row r="31" spans="1:18" x14ac:dyDescent="0.3">
      <c r="A31" s="120"/>
      <c r="C31" s="58" t="s">
        <v>251</v>
      </c>
      <c r="D31" s="58">
        <v>61746.417999999998</v>
      </c>
      <c r="E31" s="58">
        <v>64695.753000000004</v>
      </c>
      <c r="F31" s="58">
        <v>66515.8146121139</v>
      </c>
      <c r="G31" s="58">
        <v>67961.112000000008</v>
      </c>
      <c r="H31" s="58">
        <v>72231.536225962554</v>
      </c>
      <c r="I31" s="58">
        <v>74694</v>
      </c>
      <c r="J31" s="58">
        <v>77106</v>
      </c>
      <c r="K31" s="58">
        <v>79980.14997237701</v>
      </c>
      <c r="L31" s="58">
        <v>83756.914898699994</v>
      </c>
      <c r="M31" s="58">
        <v>86214.233702927988</v>
      </c>
      <c r="N31" s="27">
        <v>87564.529090675001</v>
      </c>
      <c r="O31" s="27">
        <v>95121.203698157042</v>
      </c>
      <c r="Q31" s="50"/>
      <c r="R31" s="103"/>
    </row>
    <row r="32" spans="1:18" x14ac:dyDescent="0.3">
      <c r="A32" s="120"/>
      <c r="C32" s="153" t="s">
        <v>253</v>
      </c>
      <c r="D32" s="153">
        <v>44266.552999999985</v>
      </c>
      <c r="E32" s="153">
        <v>45254.192000000003</v>
      </c>
      <c r="F32" s="153">
        <v>47751.823670876431</v>
      </c>
      <c r="G32" s="153">
        <v>49073.114000000038</v>
      </c>
      <c r="H32" s="153">
        <v>52585.115451540616</v>
      </c>
      <c r="I32" s="153">
        <v>54817</v>
      </c>
      <c r="J32" s="153">
        <v>58898</v>
      </c>
      <c r="K32" s="153">
        <v>61899.607245573126</v>
      </c>
      <c r="L32" s="153">
        <v>65277.937650474698</v>
      </c>
      <c r="M32" s="153">
        <v>69181.948142915004</v>
      </c>
      <c r="N32" s="142">
        <v>64749.096863615698</v>
      </c>
      <c r="O32" s="142">
        <v>68003.685204672001</v>
      </c>
      <c r="Q32" s="50"/>
      <c r="R32" s="103"/>
    </row>
    <row r="33" spans="1:18" x14ac:dyDescent="0.3">
      <c r="A33" s="120"/>
      <c r="C33" s="58" t="s">
        <v>1</v>
      </c>
      <c r="D33" s="58">
        <v>4974.952000000002</v>
      </c>
      <c r="E33" s="58">
        <v>5062.3480000000018</v>
      </c>
      <c r="F33" s="58">
        <v>5226.2660132784322</v>
      </c>
      <c r="G33" s="58">
        <v>5218.2140000000027</v>
      </c>
      <c r="H33" s="58">
        <v>5392.4847445055202</v>
      </c>
      <c r="I33" s="58">
        <v>5622</v>
      </c>
      <c r="J33" s="58">
        <v>5895</v>
      </c>
      <c r="K33" s="58">
        <v>6415.8825679739302</v>
      </c>
      <c r="L33" s="58">
        <v>6806.5848523099321</v>
      </c>
      <c r="M33" s="58">
        <v>7029.383946537152</v>
      </c>
      <c r="N33" s="27">
        <v>7055.0309585686782</v>
      </c>
      <c r="O33" s="27">
        <v>7233.0541423283303</v>
      </c>
      <c r="Q33" s="50"/>
      <c r="R33" s="103"/>
    </row>
    <row r="34" spans="1:18" x14ac:dyDescent="0.3">
      <c r="A34" s="120"/>
      <c r="C34" s="153" t="s">
        <v>246</v>
      </c>
      <c r="D34" s="153">
        <v>20935.155999999999</v>
      </c>
      <c r="E34" s="153">
        <v>21118.949000000008</v>
      </c>
      <c r="F34" s="153">
        <v>20073.951999999997</v>
      </c>
      <c r="G34" s="153">
        <v>19675.431000000004</v>
      </c>
      <c r="H34" s="153">
        <v>20003.871860280004</v>
      </c>
      <c r="I34" s="153">
        <v>21113</v>
      </c>
      <c r="J34" s="153">
        <v>22421</v>
      </c>
      <c r="K34" s="153">
        <v>22733.176419294981</v>
      </c>
      <c r="L34" s="153">
        <v>24095.075248454752</v>
      </c>
      <c r="M34" s="153">
        <v>24675.45435396898</v>
      </c>
      <c r="N34" s="142">
        <v>27001.884072793411</v>
      </c>
      <c r="O34" s="142">
        <v>28118.103438561557</v>
      </c>
      <c r="Q34" s="50"/>
      <c r="R34" s="103"/>
    </row>
    <row r="35" spans="1:18" x14ac:dyDescent="0.3">
      <c r="C35" s="58" t="s">
        <v>236</v>
      </c>
      <c r="D35" s="58">
        <v>12673.383000000003</v>
      </c>
      <c r="E35" s="58">
        <v>12865.557999999997</v>
      </c>
      <c r="F35" s="58">
        <v>16851.932108945439</v>
      </c>
      <c r="G35" s="58">
        <v>17867.273999999998</v>
      </c>
      <c r="H35" s="58">
        <v>19441.016524999999</v>
      </c>
      <c r="I35" s="58">
        <v>21038</v>
      </c>
      <c r="J35" s="58">
        <v>22885</v>
      </c>
      <c r="K35" s="58">
        <v>23561.154291727202</v>
      </c>
      <c r="L35" s="58">
        <v>24210.897366825204</v>
      </c>
      <c r="M35" s="58">
        <v>26058.430664226504</v>
      </c>
      <c r="N35" s="27">
        <v>28201.188002212297</v>
      </c>
      <c r="O35" s="27">
        <v>28414.88941548</v>
      </c>
      <c r="Q35" s="50"/>
      <c r="R35" s="103"/>
    </row>
    <row r="36" spans="1:18" x14ac:dyDescent="0.3">
      <c r="C36" s="153" t="s">
        <v>257</v>
      </c>
      <c r="D36" s="142">
        <f t="shared" ref="D36:O36" si="1">SUM(D39:D42)</f>
        <v>5177.74</v>
      </c>
      <c r="E36" s="142">
        <f t="shared" si="1"/>
        <v>5213.2870000000012</v>
      </c>
      <c r="F36" s="142">
        <f t="shared" si="1"/>
        <v>5199.267992940273</v>
      </c>
      <c r="G36" s="142">
        <f t="shared" si="1"/>
        <v>5542.6149999999989</v>
      </c>
      <c r="H36" s="142">
        <f t="shared" si="1"/>
        <v>5789.8260293799394</v>
      </c>
      <c r="I36" s="142">
        <f t="shared" si="1"/>
        <v>6483</v>
      </c>
      <c r="J36" s="142">
        <f t="shared" si="1"/>
        <v>6409</v>
      </c>
      <c r="K36" s="142">
        <f t="shared" si="1"/>
        <v>6356.7045100460446</v>
      </c>
      <c r="L36" s="142">
        <f t="shared" si="1"/>
        <v>6840.7784583425564</v>
      </c>
      <c r="M36" s="142">
        <f t="shared" si="1"/>
        <v>6940.5871929709192</v>
      </c>
      <c r="N36" s="142">
        <f t="shared" si="1"/>
        <v>7066.9889275620008</v>
      </c>
      <c r="O36" s="142">
        <f t="shared" si="1"/>
        <v>7462.9547913413071</v>
      </c>
      <c r="Q36" s="50"/>
      <c r="R36" s="103"/>
    </row>
    <row r="37" spans="1:18" x14ac:dyDescent="0.3">
      <c r="N37" s="1"/>
    </row>
    <row r="38" spans="1:18" x14ac:dyDescent="0.3">
      <c r="C38" s="141" t="s">
        <v>257</v>
      </c>
      <c r="D38" s="141"/>
      <c r="E38" s="141"/>
      <c r="F38" s="141"/>
      <c r="G38" s="141"/>
      <c r="H38" s="141"/>
      <c r="I38" s="141"/>
      <c r="J38" s="141"/>
      <c r="K38" s="141"/>
      <c r="L38" s="141"/>
      <c r="M38" s="141"/>
      <c r="N38" s="141"/>
      <c r="O38" s="141"/>
    </row>
    <row r="39" spans="1:18" x14ac:dyDescent="0.3">
      <c r="C39" s="102" t="s">
        <v>237</v>
      </c>
      <c r="D39" s="99">
        <v>1566.2209999999998</v>
      </c>
      <c r="E39" s="99">
        <v>1522.1390000000001</v>
      </c>
      <c r="F39" s="99">
        <v>1554.563563048762</v>
      </c>
      <c r="G39" s="99">
        <v>1576.9750000000001</v>
      </c>
      <c r="H39" s="99">
        <v>1694.3320112599997</v>
      </c>
      <c r="I39" s="99">
        <v>1667</v>
      </c>
      <c r="J39" s="99">
        <v>1627</v>
      </c>
      <c r="K39" s="99">
        <v>1754.0488656032919</v>
      </c>
      <c r="L39" s="99">
        <v>1706.3508106268971</v>
      </c>
      <c r="M39" s="99">
        <v>1761.3121488322286</v>
      </c>
      <c r="N39" s="27">
        <v>1796.0328345297603</v>
      </c>
      <c r="O39" s="27">
        <v>2163.8045074264073</v>
      </c>
    </row>
    <row r="40" spans="1:18" x14ac:dyDescent="0.3">
      <c r="C40" s="175" t="s">
        <v>235</v>
      </c>
      <c r="D40" s="155">
        <v>2685.7249999999999</v>
      </c>
      <c r="E40" s="155">
        <v>2758.1150000000002</v>
      </c>
      <c r="F40" s="155">
        <v>2638.555167825712</v>
      </c>
      <c r="G40" s="155">
        <v>2871.6759999999986</v>
      </c>
      <c r="H40" s="155">
        <v>3042.6014127499402</v>
      </c>
      <c r="I40" s="155">
        <v>3541</v>
      </c>
      <c r="J40" s="155">
        <v>3470</v>
      </c>
      <c r="K40" s="155">
        <v>3458.3250344620001</v>
      </c>
      <c r="L40" s="155">
        <v>3766.972229596</v>
      </c>
      <c r="M40" s="155">
        <v>3946.5832857629998</v>
      </c>
      <c r="N40" s="142">
        <v>3953.0768852020001</v>
      </c>
      <c r="O40" s="142">
        <v>4014.9716806478</v>
      </c>
    </row>
    <row r="41" spans="1:18" x14ac:dyDescent="0.3">
      <c r="C41" s="102" t="s">
        <v>256</v>
      </c>
      <c r="D41" s="99">
        <v>152.91799999999998</v>
      </c>
      <c r="E41" s="99">
        <v>112.214</v>
      </c>
      <c r="F41" s="99">
        <v>127.8476</v>
      </c>
      <c r="G41" s="99">
        <v>202.53899999999999</v>
      </c>
      <c r="H41" s="99">
        <v>175.10999999999999</v>
      </c>
      <c r="I41" s="99">
        <v>274</v>
      </c>
      <c r="J41" s="99">
        <v>211</v>
      </c>
      <c r="K41" s="99">
        <v>286.05230918770002</v>
      </c>
      <c r="L41" s="99">
        <v>311.98132358559997</v>
      </c>
      <c r="M41" s="99">
        <v>272.85828638789997</v>
      </c>
      <c r="N41" s="27">
        <v>290.02404859590001</v>
      </c>
      <c r="O41" s="27">
        <v>306.82491746260001</v>
      </c>
    </row>
    <row r="42" spans="1:18" x14ac:dyDescent="0.3">
      <c r="C42" s="175" t="s">
        <v>234</v>
      </c>
      <c r="D42" s="155">
        <v>772.8760000000002</v>
      </c>
      <c r="E42" s="155">
        <v>820.81900000000019</v>
      </c>
      <c r="F42" s="155">
        <v>878.30166206579918</v>
      </c>
      <c r="G42" s="155">
        <v>891.42499999999995</v>
      </c>
      <c r="H42" s="155">
        <v>877.78260537000028</v>
      </c>
      <c r="I42" s="155">
        <v>1001</v>
      </c>
      <c r="J42" s="155">
        <v>1101</v>
      </c>
      <c r="K42" s="155">
        <v>858.27830079305238</v>
      </c>
      <c r="L42" s="155">
        <v>1055.4740945340591</v>
      </c>
      <c r="M42" s="155">
        <v>959.83347198779074</v>
      </c>
      <c r="N42" s="142">
        <v>1027.8551592343401</v>
      </c>
      <c r="O42" s="142">
        <v>977.35368580449995</v>
      </c>
    </row>
    <row r="43" spans="1:18" x14ac:dyDescent="0.3">
      <c r="D43" s="1"/>
      <c r="E43" s="1"/>
      <c r="F43" s="1"/>
      <c r="G43" s="1"/>
      <c r="H43" s="1"/>
      <c r="I43" s="1"/>
      <c r="J43" s="1"/>
      <c r="K43" s="1"/>
      <c r="L43" s="1"/>
      <c r="M43" s="1"/>
    </row>
    <row r="44" spans="1:18" x14ac:dyDescent="0.3">
      <c r="C44" s="141" t="s">
        <v>254</v>
      </c>
      <c r="D44" s="141"/>
      <c r="E44" s="141"/>
      <c r="F44" s="141"/>
      <c r="G44" s="141"/>
      <c r="H44" s="141"/>
      <c r="I44" s="141"/>
      <c r="J44" s="141"/>
      <c r="K44" s="141"/>
      <c r="L44" s="141"/>
      <c r="M44" s="141"/>
      <c r="N44" s="141"/>
      <c r="O44" s="141"/>
    </row>
    <row r="45" spans="1:18" x14ac:dyDescent="0.3">
      <c r="C45" s="99" t="s">
        <v>255</v>
      </c>
      <c r="D45" s="99">
        <v>1136.2069999999999</v>
      </c>
      <c r="E45" s="99">
        <v>1216.8330000000001</v>
      </c>
      <c r="F45" s="99">
        <v>1195.6361008699998</v>
      </c>
      <c r="G45" s="99">
        <v>1230.7809999999999</v>
      </c>
      <c r="H45" s="99">
        <v>1308.6011003887049</v>
      </c>
      <c r="I45" s="99">
        <v>1302</v>
      </c>
      <c r="J45" s="99">
        <v>1312</v>
      </c>
      <c r="K45" s="99">
        <v>1242.9847662320001</v>
      </c>
      <c r="L45" s="99">
        <v>1346.6038118339998</v>
      </c>
      <c r="M45" s="99">
        <v>1375.1164949849999</v>
      </c>
      <c r="N45" s="27">
        <v>1315.5065734559998</v>
      </c>
      <c r="O45" s="27">
        <v>1361.912642792</v>
      </c>
    </row>
    <row r="46" spans="1:18" x14ac:dyDescent="0.3">
      <c r="C46" s="155" t="s">
        <v>3</v>
      </c>
      <c r="D46" s="155">
        <v>15043.619000000001</v>
      </c>
      <c r="E46" s="155">
        <v>16043.31</v>
      </c>
      <c r="F46" s="155">
        <v>16692.361696053482</v>
      </c>
      <c r="G46" s="155">
        <v>17181.842999999997</v>
      </c>
      <c r="H46" s="155">
        <v>17933.073765306144</v>
      </c>
      <c r="I46" s="155">
        <v>20233</v>
      </c>
      <c r="J46" s="155">
        <v>20916</v>
      </c>
      <c r="K46" s="155">
        <v>22909.464651438968</v>
      </c>
      <c r="L46" s="155">
        <v>22878.438313770384</v>
      </c>
      <c r="M46" s="155">
        <v>23398.117603089071</v>
      </c>
      <c r="N46" s="142">
        <v>21548.965885595499</v>
      </c>
      <c r="O46" s="142">
        <v>21680.156014743337</v>
      </c>
    </row>
    <row r="49" spans="12:14" x14ac:dyDescent="0.3">
      <c r="L49" s="103"/>
      <c r="M49" s="103"/>
      <c r="N49" s="103"/>
    </row>
    <row r="68" spans="4:15" x14ac:dyDescent="0.3">
      <c r="D68" s="1"/>
      <c r="E68" s="1"/>
      <c r="F68" s="1"/>
      <c r="G68" s="1"/>
      <c r="H68" s="1"/>
      <c r="I68" s="1"/>
      <c r="J68" s="1"/>
      <c r="K68" s="1"/>
      <c r="L68" s="1"/>
      <c r="M68" s="1"/>
      <c r="N68" s="1"/>
      <c r="O68" s="1"/>
    </row>
    <row r="69" spans="4:15" x14ac:dyDescent="0.3">
      <c r="D69" s="1"/>
      <c r="E69" s="1"/>
      <c r="F69" s="1"/>
      <c r="G69" s="1"/>
      <c r="H69" s="1"/>
      <c r="I69" s="1"/>
      <c r="J69" s="1"/>
      <c r="K69" s="1"/>
      <c r="L69" s="1"/>
      <c r="M69" s="1"/>
      <c r="N69" s="1"/>
      <c r="O69" s="1"/>
    </row>
  </sheetData>
  <hyperlinks>
    <hyperlink ref="A19" location="'Regional utveckling'!A1" display="Regional utveckling" xr:uid="{00000000-0004-0000-0800-000000000000}"/>
    <hyperlink ref="A18" location="'Läkemedel'!A1" display="Läkemedel" xr:uid="{00000000-0004-0000-0800-000001000000}"/>
    <hyperlink ref="A17" location="'Övrig hälso- och sjukvård'!A1" display="Övrig hälso- och sjukvård" xr:uid="{00000000-0004-0000-0800-000002000000}"/>
    <hyperlink ref="A16" location="'Tandvård'!A1" display="Tandvård" xr:uid="{00000000-0004-0000-0800-000003000000}"/>
    <hyperlink ref="A15" location="'Specialiserad psykiatrisk vård'!A1" display="Specialiserad psykiatrisk vård" xr:uid="{00000000-0004-0000-0800-000004000000}"/>
    <hyperlink ref="A14" location="'Specialiserad somatisk vård'!A1" display="Specialiserad somatisk vård" xr:uid="{00000000-0004-0000-0800-000005000000}"/>
    <hyperlink ref="A13" location="'Vårdcentraler'!A1" display="Vårdcentraler" xr:uid="{00000000-0004-0000-0800-000006000000}"/>
    <hyperlink ref="A12" location="'Primärvård'!A1" display="Primärvård" xr:uid="{00000000-0004-0000-0800-000007000000}"/>
    <hyperlink ref="A11" location="'Vårdplatser'!A1" display="Vårdplatser" xr:uid="{00000000-0004-0000-0800-000008000000}"/>
    <hyperlink ref="A10" location="'Hälso- och sjukvård'!A1" display="Hälso- och sjukvård" xr:uid="{00000000-0004-0000-0800-000009000000}"/>
    <hyperlink ref="A5" location="'Regionernas ekonomi'!A1" display="Regionernas ekonomi" xr:uid="{00000000-0004-0000-0800-00000B000000}"/>
    <hyperlink ref="A20" location="'Trafik och infrastruktur'!A1" display="Trafik och infrastruktur, samt allmän regional utveckling" xr:uid="{00000000-0004-0000-0800-00000C000000}"/>
    <hyperlink ref="A21" location="'Utbildning och kultur'!A1" display="Utbildning och kultur" xr:uid="{00000000-0004-0000-0800-00000D000000}"/>
    <hyperlink ref="A4" location="Innehåll!A1" display="Innehåll" xr:uid="{00000000-0004-0000-0800-00000E000000}"/>
    <hyperlink ref="A6" location="'Kostnader och intäkter'!A1" display="Kostnader för hälso- och sjukvård respektive regional utveckling" xr:uid="{F4EDC4CB-A4A1-40DD-B0F4-251B2150C6CA}"/>
    <hyperlink ref="A7" location="'Kostnader och intäkter 1'!A1" display="Kostnader och intäkter" xr:uid="{676189A9-1C36-44E1-B0E7-2F5E0DFA6F48}"/>
    <hyperlink ref="A8" location="'Kostnader och intäkter 2'!A1" display="Nettokostnad per område " xr:uid="{3358BA55-323B-45E1-A57B-0002918EA155}"/>
    <hyperlink ref="A9" location="'Kostnader och intäkter 3'!A1" display="Nettokostnad per invånare för hälso- och sjukvård samt regional utveckling " xr:uid="{8E805383-5388-428B-9E64-0315F779B3F5}"/>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7697E621E5F6E4EB03387E1E602BAC1" ma:contentTypeVersion="5" ma:contentTypeDescription="Skapa ett nytt dokument." ma:contentTypeScope="" ma:versionID="b571329eb61956a4fd0ca6ce2d86b603">
  <xsd:schema xmlns:xsd="http://www.w3.org/2001/XMLSchema" xmlns:xs="http://www.w3.org/2001/XMLSchema" xmlns:p="http://schemas.microsoft.com/office/2006/metadata/properties" xmlns:ns3="e14cc5d1-a9e4-41e2-9c60-4c16073434ff" xmlns:ns4="0f006b8e-46c9-46fb-836f-ad1a8d81c6fb" targetNamespace="http://schemas.microsoft.com/office/2006/metadata/properties" ma:root="true" ma:fieldsID="d566b5b0fb5ff77da7cc5a6091a6e6ce" ns3:_="" ns4:_="">
    <xsd:import namespace="e14cc5d1-a9e4-41e2-9c60-4c16073434ff"/>
    <xsd:import namespace="0f006b8e-46c9-46fb-836f-ad1a8d81c6f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cc5d1-a9e4-41e2-9c60-4c16073434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006b8e-46c9-46fb-836f-ad1a8d81c6fb"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SharingHintHash" ma:index="12"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445489-33F1-48E3-9896-C77529604FC8}">
  <ds:schemaRefs>
    <ds:schemaRef ds:uri="e14cc5d1-a9e4-41e2-9c60-4c16073434ff"/>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 ds:uri="0f006b8e-46c9-46fb-836f-ad1a8d81c6fb"/>
    <ds:schemaRef ds:uri="http://www.w3.org/XML/1998/namespace"/>
    <ds:schemaRef ds:uri="http://purl.org/dc/elements/1.1/"/>
  </ds:schemaRefs>
</ds:datastoreItem>
</file>

<file path=customXml/itemProps2.xml><?xml version="1.0" encoding="utf-8"?>
<ds:datastoreItem xmlns:ds="http://schemas.openxmlformats.org/officeDocument/2006/customXml" ds:itemID="{DEC427D8-2029-4A83-8B48-88917537D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cc5d1-a9e4-41e2-9c60-4c16073434ff"/>
    <ds:schemaRef ds:uri="0f006b8e-46c9-46fb-836f-ad1a8d81c6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4D6A04-6E81-4175-8704-82F48F93B3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71</vt:i4>
      </vt:variant>
      <vt:variant>
        <vt:lpstr>Namngivna områden</vt:lpstr>
      </vt:variant>
      <vt:variant>
        <vt:i4>3</vt:i4>
      </vt:variant>
    </vt:vector>
  </HeadingPairs>
  <TitlesOfParts>
    <vt:vector size="74" baseType="lpstr">
      <vt:lpstr>Innehåll</vt:lpstr>
      <vt:lpstr>Regionernas ekonomi</vt:lpstr>
      <vt:lpstr>Resultaträkning</vt:lpstr>
      <vt:lpstr>Balansräkning</vt:lpstr>
      <vt:lpstr>kostnadsslag</vt:lpstr>
      <vt:lpstr>intäktsslag</vt:lpstr>
      <vt:lpstr>Kostnader och intäkter</vt:lpstr>
      <vt:lpstr>Kostnader och intäkter 1</vt:lpstr>
      <vt:lpstr>Kostnader och intäkter 2</vt:lpstr>
      <vt:lpstr>Kostnader och intäkter 3</vt:lpstr>
      <vt:lpstr>Hälso- och sjukvård</vt:lpstr>
      <vt:lpstr>Hälso- och sjukvård 1</vt:lpstr>
      <vt:lpstr>Hälso- och sjukvård 2</vt:lpstr>
      <vt:lpstr>Hälso- och sjukvård 3</vt:lpstr>
      <vt:lpstr>Hälso- och sjukvård 4</vt:lpstr>
      <vt:lpstr>Hälso- och sjukvård 5</vt:lpstr>
      <vt:lpstr>Hälso- och sjukvård 6</vt:lpstr>
      <vt:lpstr>Hälso- och sjukvård 7</vt:lpstr>
      <vt:lpstr>Hälso- och sjukvård 8</vt:lpstr>
      <vt:lpstr>Hälso- och sjukvård 9</vt:lpstr>
      <vt:lpstr>Vårdplatser</vt:lpstr>
      <vt:lpstr>Primärvård</vt:lpstr>
      <vt:lpstr>Primärvård 1</vt:lpstr>
      <vt:lpstr>Primärvård 2</vt:lpstr>
      <vt:lpstr>Primärvård 3</vt:lpstr>
      <vt:lpstr>Primärvård 4</vt:lpstr>
      <vt:lpstr>Allmänläkarvård</vt:lpstr>
      <vt:lpstr>Sjuksköterskevård</vt:lpstr>
      <vt:lpstr>Mödrahälsovård</vt:lpstr>
      <vt:lpstr>Barnhälsovård</vt:lpstr>
      <vt:lpstr>Fysio- och arbetsterapi</vt:lpstr>
      <vt:lpstr>Primärvårdsansluten hemsjukvård</vt:lpstr>
      <vt:lpstr>Övrig primärvård</vt:lpstr>
      <vt:lpstr>Sluten primärvård</vt:lpstr>
      <vt:lpstr>Vårdcentraler</vt:lpstr>
      <vt:lpstr>Specialiserad somatisk vård</vt:lpstr>
      <vt:lpstr>Somatik 1</vt:lpstr>
      <vt:lpstr>Somatik 2</vt:lpstr>
      <vt:lpstr>Somatik 3</vt:lpstr>
      <vt:lpstr>Somatik 4</vt:lpstr>
      <vt:lpstr>Somatik 5</vt:lpstr>
      <vt:lpstr>Somatik 6</vt:lpstr>
      <vt:lpstr>Specialiserad psykiatrisk vård</vt:lpstr>
      <vt:lpstr>Psykiatri 1</vt:lpstr>
      <vt:lpstr>Psykiatri 2</vt:lpstr>
      <vt:lpstr>Psykiatri 3</vt:lpstr>
      <vt:lpstr>Psykiatri 4</vt:lpstr>
      <vt:lpstr>Psykiatri 5</vt:lpstr>
      <vt:lpstr>Tandvård</vt:lpstr>
      <vt:lpstr>Tandvård 1</vt:lpstr>
      <vt:lpstr>Tandvård 2</vt:lpstr>
      <vt:lpstr>Tandvård 3</vt:lpstr>
      <vt:lpstr>Tandvård 4</vt:lpstr>
      <vt:lpstr>Övrig hälso- och sjukvård</vt:lpstr>
      <vt:lpstr>Övrig hälso- och sjukvård 1</vt:lpstr>
      <vt:lpstr>Övrig hälso- och sjukvård 2</vt:lpstr>
      <vt:lpstr>Övrig hälso- och sjukvård 3</vt:lpstr>
      <vt:lpstr>Läkemedel</vt:lpstr>
      <vt:lpstr>Läkemedelsförmån</vt:lpstr>
      <vt:lpstr>Rekvisitionsläkemedel</vt:lpstr>
      <vt:lpstr>Regional utveckling</vt:lpstr>
      <vt:lpstr>Regional utveckling 1</vt:lpstr>
      <vt:lpstr>Regional utveckling 2</vt:lpstr>
      <vt:lpstr>Regional utveckling 3</vt:lpstr>
      <vt:lpstr>Trafik och infrastruktur</vt:lpstr>
      <vt:lpstr>Trafik och infrastruktur 1</vt:lpstr>
      <vt:lpstr>Trafik och infrastruktur 2</vt:lpstr>
      <vt:lpstr>Utbildning och kultur</vt:lpstr>
      <vt:lpstr>Utbildning och kultur 1</vt:lpstr>
      <vt:lpstr>Utbildning och kultur 2</vt:lpstr>
      <vt:lpstr>Utbildning och kultur 3</vt:lpstr>
      <vt:lpstr>SJUKSKÖTERSKEVÅRDy</vt:lpstr>
      <vt:lpstr>'Hälso- och sjukvård'!Utskriftsområde</vt:lpstr>
      <vt:lpstr>'Regionernas ekonomi'!Utskriftsområde</vt:lpstr>
    </vt:vector>
  </TitlesOfParts>
  <Company>Sverige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Sjölund Einar</dc:creator>
  <cp:lastModifiedBy>Sjölund Einar</cp:lastModifiedBy>
  <dcterms:created xsi:type="dcterms:W3CDTF">2020-05-07T14:10:24Z</dcterms:created>
  <dcterms:modified xsi:type="dcterms:W3CDTF">2023-03-15T15:17:50Z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0x01010037697E621E5F6E4EB03387E1E602BAC1</vt:lpwstr>
  </property>
</Properties>
</file>